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CourseLeaf CIM Landing Site\User Guides\Requirements Verification\Worksheets with 2023 General Education Requirement Updates\"/>
    </mc:Choice>
  </mc:AlternateContent>
  <xr:revisionPtr revIDLastSave="0" documentId="13_ncr:1_{917213A6-7FD3-41A1-BDC4-E939E20FE4DC}" xr6:coauthVersionLast="47" xr6:coauthVersionMax="47" xr10:uidLastSave="{00000000-0000-0000-0000-000000000000}"/>
  <bookViews>
    <workbookView xWindow="-120" yWindow="-120" windowWidth="29040" windowHeight="15840" xr2:uid="{BB88557E-BA1B-48B0-B036-D094C92D0390}"/>
  </bookViews>
  <sheets>
    <sheet name="Worksheet Instructions" sheetId="25" r:id="rId1"/>
    <sheet name="Glossary" sheetId="3" r:id="rId2"/>
    <sheet name="Degree Requirements Components" sheetId="24" r:id="rId3"/>
    <sheet name="BS with Options - Credit Totals" sheetId="4" r:id="rId4"/>
    <sheet name="Common Requirements - Courses" sheetId="2" r:id="rId5"/>
    <sheet name="Option 1 - Courses" sheetId="5" r:id="rId6"/>
    <sheet name="Option 2 - Courses" sheetId="6" r:id="rId7"/>
    <sheet name="Option 3 - Courses" sheetId="15" r:id="rId8"/>
    <sheet name="Option 4 - Courses" sheetId="18" r:id="rId9"/>
    <sheet name="Option 5 - Courses" sheetId="17" r:id="rId10"/>
    <sheet name="Option 6 - Courses" sheetId="16" r:id="rId11"/>
    <sheet name="Option 7 - Courses" sheetId="19" r:id="rId12"/>
    <sheet name="Option 8 - Courses" sheetId="21" r:id="rId13"/>
    <sheet name="Option 9 - Courses" sheetId="22" r:id="rId14"/>
    <sheet name="Option 10 - Courses" sheetId="2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23" l="1"/>
  <c r="S26" i="23"/>
  <c r="T25" i="23"/>
  <c r="S25" i="23"/>
  <c r="T24" i="23"/>
  <c r="S24" i="23"/>
  <c r="T23" i="23"/>
  <c r="S23" i="23"/>
  <c r="T22" i="23"/>
  <c r="S22" i="23"/>
  <c r="T21" i="23"/>
  <c r="S21" i="23"/>
  <c r="T20" i="23"/>
  <c r="S20" i="23"/>
  <c r="T19" i="23"/>
  <c r="S19" i="23"/>
  <c r="T18" i="23"/>
  <c r="S18" i="23"/>
  <c r="T17" i="23"/>
  <c r="S17" i="23"/>
  <c r="T26" i="22"/>
  <c r="S26" i="22"/>
  <c r="T25" i="22"/>
  <c r="S25" i="22"/>
  <c r="T24" i="22"/>
  <c r="S24" i="22"/>
  <c r="T23" i="22"/>
  <c r="S23" i="22"/>
  <c r="T22" i="22"/>
  <c r="S22" i="22"/>
  <c r="T21" i="22"/>
  <c r="S21" i="22"/>
  <c r="T20" i="22"/>
  <c r="S20" i="22"/>
  <c r="T19" i="22"/>
  <c r="S19" i="22"/>
  <c r="T18" i="22"/>
  <c r="S18" i="22"/>
  <c r="T17" i="22"/>
  <c r="S17" i="22"/>
  <c r="T26" i="21"/>
  <c r="S26" i="21"/>
  <c r="T25" i="21"/>
  <c r="S25" i="21"/>
  <c r="T24" i="21"/>
  <c r="S24" i="21"/>
  <c r="T23" i="21"/>
  <c r="S23" i="21"/>
  <c r="T22" i="21"/>
  <c r="S22" i="21"/>
  <c r="T21" i="21"/>
  <c r="S21" i="21"/>
  <c r="T20" i="21"/>
  <c r="S20" i="21"/>
  <c r="T19" i="21"/>
  <c r="S19" i="21"/>
  <c r="T18" i="21"/>
  <c r="S18" i="21"/>
  <c r="T17" i="21"/>
  <c r="S17" i="21"/>
  <c r="T26" i="19"/>
  <c r="S26" i="19"/>
  <c r="T25" i="19"/>
  <c r="S25" i="19"/>
  <c r="T24" i="19"/>
  <c r="S24" i="19"/>
  <c r="T23" i="19"/>
  <c r="S23" i="19"/>
  <c r="T22" i="19"/>
  <c r="S22" i="19"/>
  <c r="T21" i="19"/>
  <c r="S21" i="19"/>
  <c r="T20" i="19"/>
  <c r="S20" i="19"/>
  <c r="T19" i="19"/>
  <c r="S19" i="19"/>
  <c r="T18" i="19"/>
  <c r="S18" i="19"/>
  <c r="T17" i="19"/>
  <c r="S17" i="19"/>
  <c r="T26" i="16"/>
  <c r="S26" i="16"/>
  <c r="T25" i="16"/>
  <c r="S25" i="16"/>
  <c r="T24" i="16"/>
  <c r="S24" i="16"/>
  <c r="T23" i="16"/>
  <c r="S23" i="16"/>
  <c r="T22" i="16"/>
  <c r="S22" i="16"/>
  <c r="T21" i="16"/>
  <c r="S21" i="16"/>
  <c r="T20" i="16"/>
  <c r="S20" i="16"/>
  <c r="T19" i="16"/>
  <c r="S19" i="16"/>
  <c r="T18" i="16"/>
  <c r="S18" i="16"/>
  <c r="T17" i="16"/>
  <c r="S17" i="16"/>
  <c r="T26" i="17"/>
  <c r="S26" i="17"/>
  <c r="T25" i="17"/>
  <c r="S25" i="17"/>
  <c r="T24" i="17"/>
  <c r="S24" i="17"/>
  <c r="T23" i="17"/>
  <c r="S23" i="17"/>
  <c r="T22" i="17"/>
  <c r="S22" i="17"/>
  <c r="T21" i="17"/>
  <c r="S21" i="17"/>
  <c r="T20" i="17"/>
  <c r="S20" i="17"/>
  <c r="T19" i="17"/>
  <c r="S19" i="17"/>
  <c r="T18" i="17"/>
  <c r="S18" i="17"/>
  <c r="T17" i="17"/>
  <c r="S17" i="17"/>
  <c r="T26" i="18"/>
  <c r="S26" i="18"/>
  <c r="T25" i="18"/>
  <c r="S25" i="18"/>
  <c r="T24" i="18"/>
  <c r="S24" i="18"/>
  <c r="T23" i="18"/>
  <c r="S23" i="18"/>
  <c r="T22" i="18"/>
  <c r="S22" i="18"/>
  <c r="T21" i="18"/>
  <c r="S21" i="18"/>
  <c r="T20" i="18"/>
  <c r="S20" i="18"/>
  <c r="T19" i="18"/>
  <c r="S19" i="18"/>
  <c r="T18" i="18"/>
  <c r="S18" i="18"/>
  <c r="T17" i="18"/>
  <c r="S17" i="18"/>
  <c r="T26" i="15"/>
  <c r="S26" i="15"/>
  <c r="T25" i="15"/>
  <c r="S25" i="15"/>
  <c r="T24" i="15"/>
  <c r="S24" i="15"/>
  <c r="T23" i="15"/>
  <c r="S23" i="15"/>
  <c r="T22" i="15"/>
  <c r="S22" i="15"/>
  <c r="T21" i="15"/>
  <c r="S21" i="15"/>
  <c r="T20" i="15"/>
  <c r="S20" i="15"/>
  <c r="T19" i="15"/>
  <c r="S19" i="15"/>
  <c r="T18" i="15"/>
  <c r="S18" i="15"/>
  <c r="T17" i="15"/>
  <c r="S17" i="15"/>
  <c r="T26" i="6"/>
  <c r="S26" i="6"/>
  <c r="T25" i="6"/>
  <c r="S25" i="6"/>
  <c r="T24" i="6"/>
  <c r="S24" i="6"/>
  <c r="T23" i="6"/>
  <c r="S23" i="6"/>
  <c r="T22" i="6"/>
  <c r="S22" i="6"/>
  <c r="T21" i="6"/>
  <c r="S21" i="6"/>
  <c r="T20" i="6"/>
  <c r="S20" i="6"/>
  <c r="T19" i="6"/>
  <c r="S19" i="6"/>
  <c r="T18" i="6"/>
  <c r="S18" i="6"/>
  <c r="T17" i="6"/>
  <c r="S17" i="6"/>
  <c r="T26" i="5"/>
  <c r="S26" i="5"/>
  <c r="T25" i="5"/>
  <c r="S25" i="5"/>
  <c r="T24" i="5"/>
  <c r="S24" i="5"/>
  <c r="T23" i="5"/>
  <c r="S23" i="5"/>
  <c r="T22" i="5"/>
  <c r="S22" i="5"/>
  <c r="T21" i="5"/>
  <c r="S21" i="5"/>
  <c r="T20" i="5"/>
  <c r="S20" i="5"/>
  <c r="T19" i="5"/>
  <c r="S19" i="5"/>
  <c r="T18" i="5"/>
  <c r="S18" i="5"/>
  <c r="T17" i="5"/>
  <c r="S17" i="5"/>
  <c r="T26" i="2"/>
  <c r="S26" i="2"/>
  <c r="T25" i="2"/>
  <c r="S25" i="2"/>
  <c r="T24" i="2"/>
  <c r="S24" i="2"/>
  <c r="T23" i="2"/>
  <c r="S23" i="2"/>
  <c r="T22" i="2"/>
  <c r="S22" i="2"/>
  <c r="T21" i="2"/>
  <c r="S21" i="2"/>
  <c r="T20" i="2"/>
  <c r="S20" i="2"/>
  <c r="T19" i="2"/>
  <c r="S19" i="2"/>
  <c r="T18" i="2"/>
  <c r="S18" i="2"/>
  <c r="T17" i="2"/>
  <c r="S17" i="2"/>
  <c r="C18" i="4"/>
  <c r="B18" i="4"/>
  <c r="AQ10" i="4"/>
  <c r="AM10" i="4"/>
  <c r="AD10" i="4"/>
  <c r="AH10" i="4"/>
  <c r="AI10" i="4"/>
  <c r="AE10" i="4"/>
  <c r="AA10" i="4"/>
  <c r="W10" i="4"/>
  <c r="S10" i="4"/>
  <c r="O10" i="4"/>
  <c r="K10" i="4"/>
  <c r="C8" i="4"/>
  <c r="AL10" i="4"/>
  <c r="AP10" i="4"/>
  <c r="Z10" i="4"/>
  <c r="V10" i="4"/>
  <c r="R10" i="4"/>
  <c r="N10" i="4"/>
  <c r="J10" i="4"/>
  <c r="B8" i="4"/>
  <c r="O9" i="4"/>
  <c r="AQ9" i="4"/>
  <c r="AM9" i="4"/>
  <c r="AI9" i="4"/>
  <c r="AE9" i="4"/>
  <c r="AA9" i="4"/>
  <c r="W9" i="4"/>
  <c r="S9" i="4"/>
  <c r="K9" i="4"/>
  <c r="C7" i="4"/>
  <c r="AP9" i="4"/>
  <c r="AL9" i="4"/>
  <c r="AH9" i="4"/>
  <c r="AD9" i="4"/>
  <c r="Z9" i="4"/>
  <c r="V9" i="4"/>
  <c r="R9" i="4"/>
  <c r="N9" i="4"/>
  <c r="J9" i="4"/>
  <c r="B7" i="4"/>
  <c r="AQ8" i="4"/>
  <c r="AM8" i="4"/>
  <c r="AI8" i="4"/>
  <c r="AE8" i="4"/>
  <c r="AA8" i="4"/>
  <c r="W8" i="4"/>
  <c r="S8" i="4"/>
  <c r="O8" i="4"/>
  <c r="C6" i="4"/>
  <c r="K8" i="4"/>
  <c r="AP8" i="4"/>
  <c r="AL8" i="4"/>
  <c r="AH8" i="4"/>
  <c r="AD8" i="4"/>
  <c r="Z8" i="4"/>
  <c r="V8" i="4"/>
  <c r="R8" i="4"/>
  <c r="N8" i="4"/>
  <c r="B6" i="4"/>
  <c r="J8" i="4"/>
  <c r="T13" i="2" l="1"/>
  <c r="S13" i="2"/>
  <c r="T9" i="2"/>
  <c r="S9" i="2"/>
  <c r="T8" i="2"/>
  <c r="S8" i="2"/>
  <c r="T7" i="2"/>
  <c r="S7" i="2"/>
  <c r="T13" i="23"/>
  <c r="S13" i="23"/>
  <c r="T9" i="23"/>
  <c r="S9" i="23"/>
  <c r="T8" i="23"/>
  <c r="S8" i="23"/>
  <c r="T7" i="23"/>
  <c r="S7" i="23"/>
  <c r="S11" i="23" s="1"/>
  <c r="T13" i="22"/>
  <c r="S13" i="22"/>
  <c r="T9" i="22"/>
  <c r="S9" i="22"/>
  <c r="T8" i="22"/>
  <c r="S8" i="22"/>
  <c r="T7" i="22"/>
  <c r="T11" i="22" s="1"/>
  <c r="S7" i="22"/>
  <c r="S11" i="22" s="1"/>
  <c r="T13" i="21"/>
  <c r="S13" i="21"/>
  <c r="T9" i="21"/>
  <c r="S9" i="21"/>
  <c r="T8" i="21"/>
  <c r="S8" i="21"/>
  <c r="T7" i="21"/>
  <c r="T11" i="21" s="1"/>
  <c r="S7" i="21"/>
  <c r="T13" i="19"/>
  <c r="S13" i="19"/>
  <c r="T9" i="19"/>
  <c r="S9" i="19"/>
  <c r="T8" i="19"/>
  <c r="S8" i="19"/>
  <c r="T7" i="19"/>
  <c r="T11" i="19" s="1"/>
  <c r="S7" i="19"/>
  <c r="S11" i="19" s="1"/>
  <c r="T13" i="18"/>
  <c r="S13" i="18"/>
  <c r="T9" i="18"/>
  <c r="S9" i="18"/>
  <c r="T8" i="18"/>
  <c r="S8" i="18"/>
  <c r="T7" i="18"/>
  <c r="T11" i="18" s="1"/>
  <c r="S7" i="18"/>
  <c r="S11" i="18" s="1"/>
  <c r="T13" i="17"/>
  <c r="S13" i="17"/>
  <c r="T9" i="17"/>
  <c r="S9" i="17"/>
  <c r="T8" i="17"/>
  <c r="S8" i="17"/>
  <c r="T7" i="17"/>
  <c r="T11" i="17" s="1"/>
  <c r="S7" i="17"/>
  <c r="S11" i="17" s="1"/>
  <c r="T13" i="16"/>
  <c r="S13" i="16"/>
  <c r="T9" i="16"/>
  <c r="S9" i="16"/>
  <c r="T8" i="16"/>
  <c r="S8" i="16"/>
  <c r="T7" i="16"/>
  <c r="T11" i="16" s="1"/>
  <c r="S7" i="16"/>
  <c r="S11" i="16" s="1"/>
  <c r="T13" i="15"/>
  <c r="S13" i="15"/>
  <c r="T9" i="15"/>
  <c r="S9" i="15"/>
  <c r="T8" i="15"/>
  <c r="S8" i="15"/>
  <c r="T7" i="15"/>
  <c r="T11" i="15" s="1"/>
  <c r="S7" i="15"/>
  <c r="S11" i="15" s="1"/>
  <c r="T13" i="6"/>
  <c r="S13" i="6"/>
  <c r="T9" i="6"/>
  <c r="S9" i="6"/>
  <c r="T8" i="6"/>
  <c r="S8" i="6"/>
  <c r="T7" i="6"/>
  <c r="T11" i="6" s="1"/>
  <c r="S7" i="6"/>
  <c r="S11" i="6" s="1"/>
  <c r="T13" i="5"/>
  <c r="S13" i="5"/>
  <c r="T9" i="5"/>
  <c r="S9" i="5"/>
  <c r="T8" i="5"/>
  <c r="S8" i="5"/>
  <c r="T7" i="5"/>
  <c r="S7" i="5"/>
  <c r="B15" i="4"/>
  <c r="C15" i="4"/>
  <c r="AQ19" i="4"/>
  <c r="AP19" i="4"/>
  <c r="AQ12" i="4"/>
  <c r="AQ21" i="4" s="1"/>
  <c r="AQ25" i="4" s="1"/>
  <c r="AP12" i="4"/>
  <c r="AL21" i="4"/>
  <c r="AL25" i="4" s="1"/>
  <c r="AM19" i="4"/>
  <c r="AL19" i="4"/>
  <c r="AM12" i="4"/>
  <c r="AM21" i="4" s="1"/>
  <c r="AM25" i="4" s="1"/>
  <c r="AL12" i="4"/>
  <c r="AI19" i="4"/>
  <c r="AH19" i="4"/>
  <c r="AI12" i="4"/>
  <c r="AH12" i="4"/>
  <c r="AH21" i="4" s="1"/>
  <c r="AH25" i="4" s="1"/>
  <c r="AE19" i="4"/>
  <c r="AD19" i="4"/>
  <c r="AE12" i="4"/>
  <c r="AE21" i="4" s="1"/>
  <c r="AE25" i="4" s="1"/>
  <c r="AD12" i="4"/>
  <c r="AA19" i="4"/>
  <c r="Z19" i="4"/>
  <c r="AA12" i="4"/>
  <c r="Z12" i="4"/>
  <c r="W19" i="4"/>
  <c r="V19" i="4"/>
  <c r="W12" i="4"/>
  <c r="V12" i="4"/>
  <c r="V21" i="4" s="1"/>
  <c r="V25" i="4" s="1"/>
  <c r="S19" i="4"/>
  <c r="R19" i="4"/>
  <c r="S12" i="4"/>
  <c r="S21" i="4" s="1"/>
  <c r="S25" i="4" s="1"/>
  <c r="R12" i="4"/>
  <c r="O19" i="4"/>
  <c r="N19" i="4"/>
  <c r="O12" i="4"/>
  <c r="O21" i="4" s="1"/>
  <c r="O25" i="4" s="1"/>
  <c r="N12" i="4"/>
  <c r="K19" i="4"/>
  <c r="J19" i="4"/>
  <c r="K12" i="4"/>
  <c r="J12" i="4"/>
  <c r="G19" i="4"/>
  <c r="F19" i="4"/>
  <c r="G12" i="4"/>
  <c r="F12" i="4"/>
  <c r="B10" i="4"/>
  <c r="C10" i="4"/>
  <c r="C11" i="4" l="1"/>
  <c r="C13" i="4" s="1"/>
  <c r="C17" i="4" s="1"/>
  <c r="K21" i="4"/>
  <c r="K25" i="4" s="1"/>
  <c r="K26" i="4" s="1"/>
  <c r="AD21" i="4"/>
  <c r="AD25" i="4" s="1"/>
  <c r="AD26" i="4" s="1"/>
  <c r="AD28" i="4" s="1"/>
  <c r="W21" i="4"/>
  <c r="W25" i="4" s="1"/>
  <c r="W26" i="4" s="1"/>
  <c r="W28" i="4" s="1"/>
  <c r="AI21" i="4"/>
  <c r="AI25" i="4" s="1"/>
  <c r="AI26" i="4" s="1"/>
  <c r="AI28" i="4" s="1"/>
  <c r="AP21" i="4"/>
  <c r="AP25" i="4" s="1"/>
  <c r="AP26" i="4" s="1"/>
  <c r="AP28" i="4" s="1"/>
  <c r="J21" i="4"/>
  <c r="J25" i="4" s="1"/>
  <c r="J26" i="4" s="1"/>
  <c r="J28" i="4" s="1"/>
  <c r="R21" i="4"/>
  <c r="R25" i="4" s="1"/>
  <c r="R26" i="4" s="1"/>
  <c r="R28" i="4" s="1"/>
  <c r="S11" i="2"/>
  <c r="B11" i="4"/>
  <c r="B13" i="4" s="1"/>
  <c r="B17" i="4" s="1"/>
  <c r="F21" i="4"/>
  <c r="F25" i="4" s="1"/>
  <c r="F26" i="4" s="1"/>
  <c r="T11" i="2"/>
  <c r="S11" i="21"/>
  <c r="N21" i="4"/>
  <c r="N25" i="4" s="1"/>
  <c r="N26" i="4" s="1"/>
  <c r="N28" i="4" s="1"/>
  <c r="Z21" i="4"/>
  <c r="Z25" i="4" s="1"/>
  <c r="Z26" i="4" s="1"/>
  <c r="Z28" i="4" s="1"/>
  <c r="T11" i="23"/>
  <c r="AA21" i="4"/>
  <c r="AA25" i="4" s="1"/>
  <c r="AA26" i="4" s="1"/>
  <c r="AA28" i="4" s="1"/>
  <c r="T11" i="5"/>
  <c r="S11" i="5"/>
  <c r="AQ26" i="4"/>
  <c r="AQ28" i="4" s="1"/>
  <c r="AM26" i="4"/>
  <c r="AM28" i="4" s="1"/>
  <c r="AL26" i="4"/>
  <c r="AL28" i="4" s="1"/>
  <c r="AH26" i="4"/>
  <c r="AH28" i="4" s="1"/>
  <c r="AE26" i="4"/>
  <c r="AE28" i="4" s="1"/>
  <c r="V26" i="4"/>
  <c r="V28" i="4" s="1"/>
  <c r="S26" i="4"/>
  <c r="S28" i="4" s="1"/>
  <c r="O26" i="4"/>
  <c r="O28" i="4" s="1"/>
  <c r="G21" i="4"/>
  <c r="K28" i="4" l="1"/>
  <c r="F28" i="4"/>
  <c r="G25" i="4"/>
  <c r="G26" i="4" s="1"/>
  <c r="B20" i="4" l="1"/>
  <c r="G28" i="4"/>
  <c r="C20" i="4" s="1"/>
</calcChain>
</file>

<file path=xl/sharedStrings.xml><?xml version="1.0" encoding="utf-8"?>
<sst xmlns="http://schemas.openxmlformats.org/spreadsheetml/2006/main" count="849" uniqueCount="201">
  <si>
    <t>Minimum Credits</t>
  </si>
  <si>
    <t>Maximum Credits</t>
  </si>
  <si>
    <t>Prescribed Courses</t>
  </si>
  <si>
    <t>Additional Courses</t>
  </si>
  <si>
    <t>Supporting Courses and Related Areas</t>
  </si>
  <si>
    <t>Major Name</t>
  </si>
  <si>
    <t>Requirements for the Major</t>
  </si>
  <si>
    <t>General Education</t>
  </si>
  <si>
    <t>General Education Double Count with Major</t>
  </si>
  <si>
    <t>Electives</t>
  </si>
  <si>
    <t>Total Credits for Degree Completion</t>
  </si>
  <si>
    <t>Course</t>
  </si>
  <si>
    <t>General Education Credits that Double Count for Major</t>
  </si>
  <si>
    <t>General Education Double Count</t>
  </si>
  <si>
    <t>Total Credits</t>
  </si>
  <si>
    <t>Glossary</t>
  </si>
  <si>
    <t>Common Requirements for the Major</t>
  </si>
  <si>
    <t>Total Common Requirements for the Major</t>
  </si>
  <si>
    <t>Requirements for the Option</t>
  </si>
  <si>
    <t>Overall Degree Requirements</t>
  </si>
  <si>
    <t>Option 1 Degree Requirements</t>
  </si>
  <si>
    <t>Option Name</t>
  </si>
  <si>
    <t>Total Requirements for the Option</t>
  </si>
  <si>
    <t>Option 2 Degree Requirements</t>
  </si>
  <si>
    <t>Option 3 Degree Requirements</t>
  </si>
  <si>
    <t>Option 4 Degree Requirements</t>
  </si>
  <si>
    <t>Option 5 Degree Requirements</t>
  </si>
  <si>
    <t>Option 6 Degree Requirements</t>
  </si>
  <si>
    <t>Option 7 Degree Requirements</t>
  </si>
  <si>
    <t>Option 8 Degree Requirements</t>
  </si>
  <si>
    <t>Option 9 Degree Requirements</t>
  </si>
  <si>
    <t>Option 10 Degree Requirements</t>
  </si>
  <si>
    <t>Option 1 Requirements</t>
  </si>
  <si>
    <t>Option 2 Requirements</t>
  </si>
  <si>
    <t>Option 3 Requirements</t>
  </si>
  <si>
    <t>Option 4 Requirements</t>
  </si>
  <si>
    <t>Option 5 Requirements</t>
  </si>
  <si>
    <t>Option 10 Requirements</t>
  </si>
  <si>
    <t>Option 9 Requirements</t>
  </si>
  <si>
    <t>Option 8 Requirements</t>
  </si>
  <si>
    <t>Option 7 Requirements</t>
  </si>
  <si>
    <t>Option 6 Requirements</t>
  </si>
  <si>
    <t>Attribute</t>
  </si>
  <si>
    <t>Total Common Requirements for the Major (All Options)</t>
  </si>
  <si>
    <t>Common Requirements (All Options)</t>
  </si>
  <si>
    <t>Common Requirements for the Major (All Options)</t>
  </si>
  <si>
    <t>General Education Double Count Breakdown</t>
  </si>
  <si>
    <t>Specific courses which must be taken with no choice allowed.</t>
  </si>
  <si>
    <t>Lists of courses from which the student must choose a specified number.</t>
  </si>
  <si>
    <t>Areas from which the student is required to develop supplemental knowledge or competencies but in which considerable choice is permitted.</t>
  </si>
  <si>
    <t>Credits reserved for the student's unrestricted choice of any baccalaureate degree course. Free electives allow students to select any course in which they have fulfilled the stated prerequisites.</t>
  </si>
  <si>
    <t>C-Required Courses</t>
  </si>
  <si>
    <t>Courses designated by the major as requiring a grade of C or better in order to fulfill degree requirements. Per Faculty Senate Policy 82-44, baccalaureate degree programs must include at least 15 credits of C-required courses, and associate degree programs must include at least 7 credits of C-required courses. Please note, at Penn State Harrisburg, the Capital College, there must be at least 9 credits of C-required courses during the third and fourth years of the program.</t>
  </si>
  <si>
    <t>For programs with options, the total prescribed, additional, and supporting course requirements that all students must complete regardless of option choice. Common Requirements must comprise at least one-fourth of the total required course credits for the major.</t>
  </si>
  <si>
    <t>The total number of prescribed, additional, and supporting course credits that are specific to an option.</t>
  </si>
  <si>
    <t>The total number of prescribed, additional, and supporting course credits required for the program. If the program has options, this includes the common requirements for the major plus the minimum and maximum total number of prescribed, additional, and supporting course credits required for the options. Requirements for the Major does not include General Education credits or elective credits.</t>
  </si>
  <si>
    <t>Minimum Credits Required for Degree Completion</t>
  </si>
  <si>
    <t>The minimum total number of credits a student must complete in order to receive a degree in the program. Per Faculty Senate Policy 82-20, the minimum number of credits required for a baccalaureate degree is 120 and the minimum number of credits required for an associate's degree is 60.</t>
  </si>
  <si>
    <t>Bachelor of Arts Degree Requirements</t>
  </si>
  <si>
    <t>Designated General Education courses included in the curriculum that also satisfy General Education requirements may count toward both the minimum credits required for the major and the General Education credit requirements. In essence, the credits earned for these courses double count toward the minimum credits required for degree completion.</t>
  </si>
  <si>
    <t>General Education Firewall</t>
  </si>
  <si>
    <t>Term</t>
  </si>
  <si>
    <t>Meaning</t>
  </si>
  <si>
    <t>Degree Requirements Components</t>
  </si>
  <si>
    <t>Baccalaureate Degree</t>
  </si>
  <si>
    <t>Associate's Degree</t>
  </si>
  <si>
    <t>1-3 credits if enrolled at a University Park college, the Division of Undergraduate Studies at University Park, and the World Campus</t>
  </si>
  <si>
    <t>3 credits offered within the major or department of enrollment</t>
  </si>
  <si>
    <t>Bachelor of Arts Requirements</t>
  </si>
  <si>
    <t>No Options</t>
  </si>
  <si>
    <t>With Options</t>
  </si>
  <si>
    <t>Prescribed Courses + Additional Courses + Supporting Courses and Related Areas</t>
  </si>
  <si>
    <t xml:space="preserve">Total Credits </t>
  </si>
  <si>
    <t>45 credits</t>
  </si>
  <si>
    <t>Foundation Courses - 15 credits</t>
  </si>
  <si>
    <t>21 credits</t>
  </si>
  <si>
    <t>Foundation Courses - 6 credits</t>
  </si>
  <si>
    <t>Knowledge Domains - 15 credits</t>
  </si>
  <si>
    <t>Quantification (GQ): 3 credits</t>
  </si>
  <si>
    <t>Writing and Speaking (GWS): 3 credits</t>
  </si>
  <si>
    <t>Humanities (GH): 3 credits</t>
  </si>
  <si>
    <t>Social and Behavioral Sciences (GS): 3 credits</t>
  </si>
  <si>
    <t>Natural Sciences (GN): 3 credits</t>
  </si>
  <si>
    <t>Arts (GA): 3 credits</t>
  </si>
  <si>
    <t>*Courses require a grade of C or better</t>
  </si>
  <si>
    <t>Quantification (GQ): 6 credits</t>
  </si>
  <si>
    <t>Writing and Speaking (GWS): 9 credits</t>
  </si>
  <si>
    <t>Health and Wellness (GHW): 3 credits</t>
  </si>
  <si>
    <t>First-Year Seminar</t>
  </si>
  <si>
    <t>United States Cultures and International Cultures (US/IL)</t>
  </si>
  <si>
    <t>Writing Across the Curriculum (WAC)</t>
  </si>
  <si>
    <t>United States Cultures (US): 3 credits</t>
  </si>
  <si>
    <t>International Cultures (IL): 3 credits</t>
  </si>
  <si>
    <t>N/A</t>
  </si>
  <si>
    <t>United States Cultures (US) or International Cultures (IL): 3 credits</t>
  </si>
  <si>
    <t>University Degree Requirements</t>
  </si>
  <si>
    <t>*Typically prescribed in courses required for a major</t>
  </si>
  <si>
    <t>9-12 credits</t>
  </si>
  <si>
    <t>6 credits</t>
  </si>
  <si>
    <t>Baccalaureate Degree - Bachelor of Arts</t>
  </si>
  <si>
    <t>9-24 credits</t>
  </si>
  <si>
    <t>B.A. Fields</t>
  </si>
  <si>
    <t>Approved List: 0-3 credits</t>
  </si>
  <si>
    <t>*Students may count courses in this category in order to meet other major, minor, elective, or General Education requirements, except for the General Education US/IL requirement.</t>
  </si>
  <si>
    <t>Common Requirements for the Major (All Options) = Common Prescribed Courses + Common Additional Courses + Common Supporting Courses and Related Areas</t>
  </si>
  <si>
    <t>Requirements for the Option = Option-specific Prescribed Courses + Option-specific Additional Courses + Option-specific Supporting Courses and Related Areas</t>
  </si>
  <si>
    <t>Common Requirements for the Major (All Options) + Requirements for the Option</t>
  </si>
  <si>
    <t>General Education Requirements</t>
  </si>
  <si>
    <t xml:space="preserve">Baccalaureate Degree - Bachelor of Arts </t>
  </si>
  <si>
    <t>Baccalaureate Degree - non-Bachelor of Arts</t>
  </si>
  <si>
    <t>Requirements for the Major + (General Education Requirements - General Education Double Count) + Electives</t>
  </si>
  <si>
    <t>Requirements for the Major + (General Education Requirements - General Education Double Count) + Bachelor of Arts Degree Requirements + Electives</t>
  </si>
  <si>
    <t>*Some credits may be included in Requirements for the Major (General Education Double Count)</t>
  </si>
  <si>
    <t>*If Minimum Credits Required for Degree Completion is 120 credits, electives is usually 0.</t>
  </si>
  <si>
    <t>*If Minimum Credits Required for Degree Completion is 60 credits, electives is usually 0.</t>
  </si>
  <si>
    <t>Minimum Credits Required for Degree Completion - (Requirements for the Major + (General Education Requirements - General Education Double Count))</t>
  </si>
  <si>
    <t>Minimum Credits Required for Degree Completion - (Requirements for the Major + (General Education Requirements - General Education Double Count) + Bachelor of Arts Degree Requirements (if applicable))</t>
  </si>
  <si>
    <t>Course(s)</t>
  </si>
  <si>
    <t>Courses</t>
  </si>
  <si>
    <r>
      <t xml:space="preserve">Requirements for the Major
</t>
    </r>
    <r>
      <rPr>
        <i/>
        <sz val="11"/>
        <color theme="1"/>
        <rFont val="Calibri"/>
        <family val="2"/>
        <scheme val="minor"/>
      </rPr>
      <t>*Baccalaureate degree programs must include at least 15 credits of C-required courses, and associate degree programs must include at least 7 credits of C-required courses.</t>
    </r>
  </si>
  <si>
    <t>Option</t>
  </si>
  <si>
    <t>A specialization within a major that involve at least one-third of the course credits required for the major but need not be more than 18 credits.</t>
  </si>
  <si>
    <t>Worksheet Instructions</t>
  </si>
  <si>
    <t>Tabs Overview</t>
  </si>
  <si>
    <t>This file includes a total of 15 tabs: three instructive tabs and 12 template tabs.</t>
  </si>
  <si>
    <t>Instructive Tabs</t>
  </si>
  <si>
    <r>
      <rPr>
        <b/>
        <sz val="11"/>
        <color theme="1"/>
        <rFont val="Calibri"/>
        <family val="2"/>
        <scheme val="minor"/>
      </rPr>
      <t>Worksheet Instructions:</t>
    </r>
    <r>
      <rPr>
        <sz val="11"/>
        <color theme="1"/>
        <rFont val="Calibri"/>
        <family val="2"/>
        <scheme val="minor"/>
      </rPr>
      <t xml:space="preserve"> contains instructions on how to use the credit counting templates.</t>
    </r>
  </si>
  <si>
    <r>
      <rPr>
        <b/>
        <sz val="11"/>
        <color theme="1"/>
        <rFont val="Calibri"/>
        <family val="2"/>
        <scheme val="minor"/>
      </rPr>
      <t>Glossary:</t>
    </r>
    <r>
      <rPr>
        <sz val="11"/>
        <color theme="1"/>
        <rFont val="Calibri"/>
        <family val="2"/>
        <scheme val="minor"/>
      </rPr>
      <t xml:space="preserve"> contains definitions of all terms used when credit counting Degree Requirements.</t>
    </r>
  </si>
  <si>
    <r>
      <rPr>
        <b/>
        <sz val="11"/>
        <color theme="1"/>
        <rFont val="Calibri"/>
        <family val="2"/>
        <scheme val="minor"/>
      </rPr>
      <t>Degree Requirements Components:</t>
    </r>
    <r>
      <rPr>
        <sz val="11"/>
        <color theme="1"/>
        <rFont val="Calibri"/>
        <family val="2"/>
        <scheme val="minor"/>
      </rPr>
      <t xml:space="preserve"> contains a detailed breakdown of each degree requirements category, including a listing of the specific requirements and formulas for how to accurately count all the credits that make up the degree requirements.</t>
    </r>
  </si>
  <si>
    <t>Template Tabs</t>
  </si>
  <si>
    <r>
      <rPr>
        <b/>
        <sz val="11"/>
        <color theme="1"/>
        <rFont val="Calibri"/>
        <family val="2"/>
        <scheme val="minor"/>
      </rPr>
      <t>Common Requirements - Courses:</t>
    </r>
    <r>
      <rPr>
        <sz val="11"/>
        <color theme="1"/>
        <rFont val="Calibri"/>
        <family val="2"/>
        <scheme val="minor"/>
      </rPr>
      <t xml:space="preserve"> A worksheet in which the user can enter a curriculum's common prescribed, additional, and supporting courses and credit values as well as the General Education courses that can be double counted toward the Requirements for the Major. With this information, the worksheet will tally the prescribed, additional, and supporting course credit totals as well as the common General Education Double Count credit totals. It will also provide a General Education Double Count Breakdown with credit totals per attribute.</t>
    </r>
  </si>
  <si>
    <r>
      <rPr>
        <b/>
        <sz val="11"/>
        <color theme="1"/>
        <rFont val="Calibri"/>
        <family val="2"/>
        <scheme val="minor"/>
      </rPr>
      <t>Option 1 - Courses, Option 2 - Courses, Option 3 - Courses, Option 4 - Courses, Option 5 - Courses, Option 6 - Courses, Option 7 - Courses, Option 8 - Courses, Option 9 - Courses, Option 10 - Courses:</t>
    </r>
    <r>
      <rPr>
        <sz val="11"/>
        <color theme="1"/>
        <rFont val="Calibri"/>
        <family val="2"/>
        <scheme val="minor"/>
      </rPr>
      <t xml:space="preserve"> Worksheets in which a user can enter prescribed, additional, and supporting courses and credit values specific to an option. The user also can enter the option-specific General Education courses that can be double counted toward the Requirements for the Major. With this information, the worksheets will tally the prescribed, additional, and supporting course credit totals as well as the option-specific General Education Double Count credit totals. It will also provide a General Education Double Count Breakdown with credit totals per attribute.</t>
    </r>
  </si>
  <si>
    <t>* Although each worksheet includes formulas to correctly calculate credit totals, the worksheets are not programmatically linked and, therefore, operate separately.</t>
  </si>
  <si>
    <t>How to Use the Common Requirements - Courses tab</t>
  </si>
  <si>
    <t>1. Enter the name of the major in the 'Major Name' cell</t>
  </si>
  <si>
    <t>Common Requirements for the Major (All Options): Prescribed Courses, Additional Courses, Supporting Courses and Related Areas Tables</t>
  </si>
  <si>
    <t>2. Enter the individual prescribed courses, additional courses, and supporting courses that are common for all options in the major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</si>
  <si>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t xml:space="preserve">a. </t>
    </r>
    <r>
      <rPr>
        <b/>
        <sz val="11"/>
        <color theme="1"/>
        <rFont val="Calibri"/>
        <family val="2"/>
        <scheme val="minor"/>
      </rPr>
      <t>Prescribed courses should be entered as one course per line.</t>
    </r>
  </si>
  <si>
    <r>
      <t xml:space="preserve">b. </t>
    </r>
    <r>
      <rPr>
        <b/>
        <sz val="11"/>
        <color theme="1"/>
        <rFont val="Calibri"/>
        <family val="2"/>
        <scheme val="minor"/>
      </rPr>
      <t>Additional and supporting courses should be entered as one requirement per line.</t>
    </r>
    <r>
      <rPr>
        <sz val="11"/>
        <color theme="1"/>
        <rFont val="Calibri"/>
        <family val="2"/>
        <scheme val="minor"/>
      </rPr>
      <t xml:space="preserve"> For example, if a student can choose to take either ENGL 202C or ENGL 202D as part of the additional course requirements, enter "ENGL 202C or ENGL 202D" in one cell under the </t>
    </r>
    <r>
      <rPr>
        <b/>
        <sz val="11"/>
        <color theme="1"/>
        <rFont val="Calibri"/>
        <family val="2"/>
        <scheme val="minor"/>
      </rPr>
      <t>Courses</t>
    </r>
    <r>
      <rPr>
        <sz val="11"/>
        <color theme="1"/>
        <rFont val="Calibri"/>
        <family val="2"/>
        <scheme val="minor"/>
      </rPr>
      <t xml:space="preserve"> header and the value "3" under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 If you enter the two courses in two separate cells, the auto-sum of credits required will incorrectly add the credit values for both courses even though the student chooses only one to meet the curricular requirement.</t>
    </r>
  </si>
  <si>
    <r>
      <t xml:space="preserve">3. </t>
    </r>
    <r>
      <rPr>
        <b/>
        <sz val="11"/>
        <color theme="1"/>
        <rFont val="Calibri"/>
        <family val="2"/>
        <scheme val="minor"/>
      </rPr>
      <t>Enter the General Education courses that are common for all options in the major that count toward both the General Education requirements and the Requirements for the Major.</t>
    </r>
    <r>
      <rPr>
        <sz val="11"/>
        <color theme="1"/>
        <rFont val="Calibri"/>
        <family val="2"/>
        <scheme val="minor"/>
      </rPr>
      <t xml:space="preserve"> For each course listed, enter the minimum and maximum credit value of the course in the curriculum. For fixed-credit courses, the minimum and maximum values will be the same (e.g., for a 3-credit course, enter "3" in both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fields). For variable credit courses, the minimum and maximum values will reflect the credit spread (e.g., for a 3-4 credit course, enter "3" in the </t>
    </r>
    <r>
      <rPr>
        <b/>
        <sz val="11"/>
        <color theme="1"/>
        <rFont val="Calibri"/>
        <family val="2"/>
        <scheme val="minor"/>
      </rPr>
      <t>Minimum Credits</t>
    </r>
    <r>
      <rPr>
        <sz val="11"/>
        <color theme="1"/>
        <rFont val="Calibri"/>
        <family val="2"/>
        <scheme val="minor"/>
      </rPr>
      <t xml:space="preserve"> field and "4" in the </t>
    </r>
    <r>
      <rPr>
        <b/>
        <sz val="11"/>
        <color theme="1"/>
        <rFont val="Calibri"/>
        <family val="2"/>
        <scheme val="minor"/>
      </rPr>
      <t>Maximum Credits</t>
    </r>
    <r>
      <rPr>
        <sz val="11"/>
        <color theme="1"/>
        <rFont val="Calibri"/>
        <family val="2"/>
        <scheme val="minor"/>
      </rPr>
      <t xml:space="preserve"> field). For each course listed, select the appropriate </t>
    </r>
    <r>
      <rPr>
        <b/>
        <sz val="11"/>
        <color theme="1"/>
        <rFont val="Calibri"/>
        <family val="2"/>
        <scheme val="minor"/>
      </rPr>
      <t>General Education attribute</t>
    </r>
    <r>
      <rPr>
        <sz val="11"/>
        <color theme="1"/>
        <rFont val="Calibri"/>
        <family val="2"/>
        <scheme val="minor"/>
      </rPr>
      <t>.</t>
    </r>
  </si>
  <si>
    <r>
      <t xml:space="preserve">a. </t>
    </r>
    <r>
      <rPr>
        <b/>
        <sz val="11"/>
        <color theme="1"/>
        <rFont val="Calibri"/>
        <family val="2"/>
        <scheme val="minor"/>
      </rPr>
      <t>General Education courses that double count toward Requirements for the Major should be entered as one course or course choice per line.</t>
    </r>
    <r>
      <rPr>
        <sz val="11"/>
        <color theme="1"/>
        <rFont val="Calibri"/>
        <family val="2"/>
        <scheme val="minor"/>
      </rPr>
      <t xml:space="preserve"> For example, if a student must choose between STAT 200 or STAT 250, enter "STAT 200 or STAT 250" in one cell under the </t>
    </r>
    <r>
      <rPr>
        <b/>
        <sz val="11"/>
        <color theme="1"/>
        <rFont val="Calibri"/>
        <family val="2"/>
        <scheme val="minor"/>
      </rPr>
      <t>Course</t>
    </r>
    <r>
      <rPr>
        <sz val="11"/>
        <color theme="1"/>
        <rFont val="Calibri"/>
        <family val="2"/>
        <scheme val="minor"/>
      </rPr>
      <t xml:space="preserve"> header. Because STAT 200 is a 4-credit course and STAT 250 is a 3-credit course, enter the value "3" in the minimum credits field and "4" in the </t>
    </r>
    <r>
      <rPr>
        <b/>
        <sz val="11"/>
        <color theme="1"/>
        <rFont val="Calibri"/>
        <family val="2"/>
        <scheme val="minor"/>
      </rPr>
      <t>Maximum Credits</t>
    </r>
    <r>
      <rPr>
        <sz val="11"/>
        <color theme="1"/>
        <rFont val="Calibri"/>
        <family val="2"/>
        <scheme val="minor"/>
      </rPr>
      <t xml:space="preserve"> field. Then select "GQ" as the attribute. In the instance in which the course only double counts if the student chooses to take it (among a selection of other additional or supporting courses that are not eligible for General Education double count), enter the course on one line and enter "0" in the </t>
    </r>
    <r>
      <rPr>
        <b/>
        <sz val="11"/>
        <color theme="1"/>
        <rFont val="Calibri"/>
        <family val="2"/>
        <scheme val="minor"/>
      </rPr>
      <t>Minimum Credits</t>
    </r>
    <r>
      <rPr>
        <sz val="11"/>
        <color theme="1"/>
        <rFont val="Calibri"/>
        <family val="2"/>
        <scheme val="minor"/>
      </rPr>
      <t xml:space="preserve"> field and the course's credit value in the </t>
    </r>
    <r>
      <rPr>
        <b/>
        <sz val="11"/>
        <color theme="1"/>
        <rFont val="Calibri"/>
        <family val="2"/>
        <scheme val="minor"/>
      </rPr>
      <t>Maximum Credits</t>
    </r>
    <r>
      <rPr>
        <sz val="11"/>
        <color theme="1"/>
        <rFont val="Calibri"/>
        <family val="2"/>
        <scheme val="minor"/>
      </rPr>
      <t xml:space="preserve"> field. The select the corresponding attribute.</t>
    </r>
  </si>
  <si>
    <t>Auto-Calculation of Total Common Requirements for the Major (All Options)</t>
  </si>
  <si>
    <r>
      <t>As you enter the course information in the</t>
    </r>
    <r>
      <rPr>
        <b/>
        <sz val="11"/>
        <color theme="1"/>
        <rFont val="Calibri"/>
        <family val="2"/>
        <scheme val="minor"/>
      </rPr>
      <t xml:space="preserve"> General Education Credits that Double Count for Major table</t>
    </r>
    <r>
      <rPr>
        <sz val="11"/>
        <color theme="1"/>
        <rFont val="Calibri"/>
        <family val="2"/>
        <scheme val="minor"/>
      </rPr>
      <t xml:space="preserve">, the double counted credits will auto-tally in the </t>
    </r>
    <r>
      <rPr>
        <b/>
        <sz val="11"/>
        <color theme="1"/>
        <rFont val="Calibri"/>
        <family val="2"/>
        <scheme val="minor"/>
      </rPr>
      <t>General Education Double Count Breakdown table</t>
    </r>
    <r>
      <rPr>
        <sz val="11"/>
        <color theme="1"/>
        <rFont val="Calibri"/>
        <family val="2"/>
        <scheme val="minor"/>
      </rPr>
      <t xml:space="preserve"> along the right side of the spreadsheet. If any double counted credit totals for an attribute exceeds what policy allows for, the table will return a warning to alert you.</t>
    </r>
  </si>
  <si>
    <r>
      <t xml:space="preserve">As you enter the prescribed courses, additional courses, and supporting courses in their appropriate tables, each category will be auto-tallied in the </t>
    </r>
    <r>
      <rPr>
        <b/>
        <sz val="11"/>
        <color theme="1"/>
        <rFont val="Calibri"/>
        <family val="2"/>
        <scheme val="minor"/>
      </rPr>
      <t>Common Requirements (All Options) table</t>
    </r>
    <r>
      <rPr>
        <sz val="11"/>
        <color theme="1"/>
        <rFont val="Calibri"/>
        <family val="2"/>
        <scheme val="minor"/>
      </rPr>
      <t xml:space="preserve"> along the right side of the spreadsheet. As those values are populated, the table will also auto-calculate the correct number of Total Common Requirements for the Major (All Options).</t>
    </r>
  </si>
  <si>
    <t>How to Use the Option 1-10 - Courses tabs</t>
  </si>
  <si>
    <t>The Option 1-10 - Courses tabs are designed to enter the program requirement information that is specific to an option. Use one tab per option.</t>
  </si>
  <si>
    <t>1. Enter the name of the option in the 'Option Name' cell</t>
  </si>
  <si>
    <t>Option Requirements: Prescribed Courses, Additional Courses, Supporting Courses and Related Areas Tables</t>
  </si>
  <si>
    <t>2. Enter the individual prescribed courses, additional courses, and supporting courses that are specific to the listed option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</si>
  <si>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t xml:space="preserve">3. </t>
    </r>
    <r>
      <rPr>
        <b/>
        <sz val="11"/>
        <color theme="1"/>
        <rFont val="Calibri"/>
        <family val="2"/>
        <scheme val="minor"/>
      </rPr>
      <t>Enter the General Education courses that are specific to the listed option that count toward both the General Education requirements and the Requirements for the Major.</t>
    </r>
    <r>
      <rPr>
        <sz val="11"/>
        <color theme="1"/>
        <rFont val="Calibri"/>
        <family val="2"/>
        <scheme val="minor"/>
      </rPr>
      <t xml:space="preserve"> For each course listed, enter the minimum and maximum credit value of the course in the curriculum. For fixed-credit courses, the minimum and maximum values will be the same (e.g., for a 3-credit course, enter "3" in both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fields). For variable credit courses, the minimum and maximum values will reflect the credit spread (e.g., for a 3-4 credit course, enter "3" in the </t>
    </r>
    <r>
      <rPr>
        <b/>
        <sz val="11"/>
        <color theme="1"/>
        <rFont val="Calibri"/>
        <family val="2"/>
        <scheme val="minor"/>
      </rPr>
      <t>Minimum Credits</t>
    </r>
    <r>
      <rPr>
        <sz val="11"/>
        <color theme="1"/>
        <rFont val="Calibri"/>
        <family val="2"/>
        <scheme val="minor"/>
      </rPr>
      <t xml:space="preserve"> field and "4" in the </t>
    </r>
    <r>
      <rPr>
        <b/>
        <sz val="11"/>
        <color theme="1"/>
        <rFont val="Calibri"/>
        <family val="2"/>
        <scheme val="minor"/>
      </rPr>
      <t>Maximum Credits</t>
    </r>
    <r>
      <rPr>
        <sz val="11"/>
        <color theme="1"/>
        <rFont val="Calibri"/>
        <family val="2"/>
        <scheme val="minor"/>
      </rPr>
      <t xml:space="preserve"> field). For each course listed, select the appropriate </t>
    </r>
    <r>
      <rPr>
        <b/>
        <sz val="11"/>
        <color theme="1"/>
        <rFont val="Calibri"/>
        <family val="2"/>
        <scheme val="minor"/>
      </rPr>
      <t>General Education attribute</t>
    </r>
    <r>
      <rPr>
        <sz val="11"/>
        <color theme="1"/>
        <rFont val="Calibri"/>
        <family val="2"/>
        <scheme val="minor"/>
      </rPr>
      <t>.</t>
    </r>
  </si>
  <si>
    <t>Auto-Calculation of Total Requirements for the Option</t>
  </si>
  <si>
    <r>
      <t xml:space="preserve">As you enter the prescribed courses, additional courses, and supporting courses in their appropriate tables, each category will be auto-tallied in the </t>
    </r>
    <r>
      <rPr>
        <b/>
        <sz val="11"/>
        <color theme="1"/>
        <rFont val="Calibri"/>
        <family val="2"/>
        <scheme val="minor"/>
      </rPr>
      <t>Requirements for the Option table</t>
    </r>
    <r>
      <rPr>
        <sz val="11"/>
        <color theme="1"/>
        <rFont val="Calibri"/>
        <family val="2"/>
        <scheme val="minor"/>
      </rPr>
      <t xml:space="preserve"> along the right side of the spreadsheet. As those values are populated, the table will also auto-calculate the correct number of Total Requirements for the Options.</t>
    </r>
  </si>
  <si>
    <r>
      <rPr>
        <b/>
        <i/>
        <sz val="11"/>
        <color theme="1"/>
        <rFont val="Calibri"/>
        <family val="2"/>
        <scheme val="minor"/>
      </rPr>
      <t>Note:</t>
    </r>
    <r>
      <rPr>
        <sz val="11"/>
        <color theme="1"/>
        <rFont val="Calibri"/>
        <family val="2"/>
        <scheme val="minor"/>
      </rPr>
      <t xml:space="preserve"> Cells with a border decoration require you to manually input a credit value. Cells with no border decoration will auto-calculate the appropriate values based on what you enter in the bordered cells.</t>
    </r>
  </si>
  <si>
    <r>
      <rPr>
        <b/>
        <i/>
        <sz val="11"/>
        <color theme="1"/>
        <rFont val="Calibri"/>
        <family val="2"/>
        <scheme val="minor"/>
      </rPr>
      <t>Note:</t>
    </r>
    <r>
      <rPr>
        <sz val="11"/>
        <color theme="1"/>
        <rFont val="Calibri"/>
        <family val="2"/>
        <scheme val="minor"/>
      </rPr>
      <t xml:space="preserve"> Do not manually enter any values into the Overall Degree Requirements table. All fields will be auto-tallied from information entered in the Option Degree Requirements tables.</t>
    </r>
  </si>
  <si>
    <t>Option 1-10 Degree Requirements tables</t>
  </si>
  <si>
    <r>
      <rPr>
        <b/>
        <i/>
        <sz val="11"/>
        <color theme="1"/>
        <rFont val="Calibri"/>
        <family val="2"/>
        <scheme val="minor"/>
      </rPr>
      <t>Note:</t>
    </r>
    <r>
      <rPr>
        <sz val="11"/>
        <color theme="1"/>
        <rFont val="Calibri"/>
        <family val="2"/>
        <scheme val="minor"/>
      </rPr>
      <t xml:space="preserve"> Enter program information for one option per table</t>
    </r>
  </si>
  <si>
    <t>2. Enter the name of the option in the 'Option Name' cell of the Option 1 Degree Requirements table</t>
  </si>
  <si>
    <r>
      <t>3. In the Common Requirements for the Major section of the</t>
    </r>
    <r>
      <rPr>
        <b/>
        <sz val="11"/>
        <color theme="1"/>
        <rFont val="Calibri"/>
        <family val="2"/>
        <scheme val="minor"/>
      </rPr>
      <t xml:space="preserve"> Option 1 Degree Requirements table,</t>
    </r>
    <r>
      <rPr>
        <sz val="11"/>
        <color theme="1"/>
        <rFont val="Calibri"/>
        <family val="2"/>
        <scheme val="minor"/>
      </rPr>
      <t xml:space="preserve"> enter the total number of credits (minimum/maximum values) required for the prescribed courses, additional courses, and supporting courses that are common for the major. These values can be found in the </t>
    </r>
    <r>
      <rPr>
        <b/>
        <sz val="11"/>
        <color theme="1"/>
        <rFont val="Calibri"/>
        <family val="2"/>
        <scheme val="minor"/>
      </rPr>
      <t>Common Requirements (All Options) table on the Common Requirements - Courses tab</t>
    </r>
    <r>
      <rPr>
        <sz val="11"/>
        <color theme="1"/>
        <rFont val="Calibri"/>
        <family val="2"/>
        <scheme val="minor"/>
      </rPr>
      <t xml:space="preserve"> once you enter the appropriate course information.</t>
    </r>
  </si>
  <si>
    <t>a. The Common Requirements entered in the Option 1 Degree Requirements table will auto-populate to the Option 2-10 Degree Requirements tables and the Overall Degree Requirements table so that the information only has to be entered once.</t>
  </si>
  <si>
    <t>b. As this information is added, the Total Common Requirements for the Major will be auto-tallied in the Option 1-10 Degree Requirements tables and the Overall Degree Requirements table.</t>
  </si>
  <si>
    <r>
      <t xml:space="preserve">4. In the Requirements for the Option section of the </t>
    </r>
    <r>
      <rPr>
        <b/>
        <sz val="11"/>
        <color theme="1"/>
        <rFont val="Calibri"/>
        <family val="2"/>
        <scheme val="minor"/>
      </rPr>
      <t>Option 1 Degree Requirements table</t>
    </r>
    <r>
      <rPr>
        <sz val="11"/>
        <color theme="1"/>
        <rFont val="Calibri"/>
        <family val="2"/>
        <scheme val="minor"/>
      </rPr>
      <t xml:space="preserve">, enter the total number of credits (minimum/maximum values) required for the prescribed courses, additional courses, and supporting courses that are specific to the first option. These values can be found in the </t>
    </r>
    <r>
      <rPr>
        <b/>
        <sz val="11"/>
        <color theme="1"/>
        <rFont val="Calibri"/>
        <family val="2"/>
        <scheme val="minor"/>
      </rPr>
      <t>Option 1 Requirements table on the Option 1 - Courses tab</t>
    </r>
    <r>
      <rPr>
        <sz val="11"/>
        <color theme="1"/>
        <rFont val="Calibri"/>
        <family val="2"/>
        <scheme val="minor"/>
      </rPr>
      <t xml:space="preserve"> once you enter the appropriate information.</t>
    </r>
  </si>
  <si>
    <t>a. As this information is added, the Total Requirements for the Option will be auto-tallied in the Option 1 Degree Requirements table.</t>
  </si>
  <si>
    <r>
      <t xml:space="preserve">5. In the Requirements for the Option section of the Option 1 Degree Requirements table, enter the total number of credits  (minimum/maximum values) of General Education courses that double count toward Requirements for the Major for this option. These values can be found by adding the General Education double count value from the </t>
    </r>
    <r>
      <rPr>
        <b/>
        <sz val="11"/>
        <color theme="1"/>
        <rFont val="Calibri"/>
        <family val="2"/>
        <scheme val="minor"/>
      </rPr>
      <t>General Education Credits that Double Count for Major table on the Common Requirements - Courses tab and the Option 1 Requirements table on the Option 1 - Courses tab</t>
    </r>
    <r>
      <rPr>
        <sz val="11"/>
        <color theme="1"/>
        <rFont val="Calibri"/>
        <family val="2"/>
        <scheme val="minor"/>
      </rPr>
      <t xml:space="preserve"> once you enter the appropriate information.</t>
    </r>
  </si>
  <si>
    <t>As Steps 2-5 are completed, the Option 1 Degree Requirements table will auto-calculate the credit values for the option's Electives and Total Credits Required for Completion.</t>
  </si>
  <si>
    <t>6. Repeat Steps 2-5 for all options using the Option 2-10 Degree Requirements table (one option per table).</t>
  </si>
  <si>
    <t>Auto-Calculation of Overall Degree Requirements</t>
  </si>
  <si>
    <t>From the information entered in the Option 1-10 Degree Requirements tables, the Overall Degree Requirements table will auto-calculate the credit values for the following Degree Requirements components: Total Common Requirements for the Major,  Total Requirements for the Option (minimum/maximum values), Requirements for the Major, General Education Double Count (minimum/maximum values), Electives, and Total Credits Required for Completion.</t>
  </si>
  <si>
    <r>
      <t xml:space="preserve">a. The calculations of Elective credits is based on a target of 120 total credits required for completion, which is the minimum number of credits required for a Baccalaureate degree. </t>
    </r>
    <r>
      <rPr>
        <b/>
        <sz val="11"/>
        <color theme="1"/>
        <rFont val="Calibri"/>
        <family val="2"/>
        <scheme val="minor"/>
      </rPr>
      <t>Therefore, if the total credits required for completion is 120 credits or above, the Elective value will automatically calculate to 0 credits.</t>
    </r>
  </si>
  <si>
    <r>
      <rPr>
        <b/>
        <sz val="11"/>
        <color theme="1"/>
        <rFont val="Calibri"/>
        <family val="2"/>
        <scheme val="minor"/>
      </rPr>
      <t>BS with Options - Credit Totals:</t>
    </r>
    <r>
      <rPr>
        <sz val="11"/>
        <color theme="1"/>
        <rFont val="Calibri"/>
        <family val="2"/>
        <scheme val="minor"/>
      </rPr>
      <t xml:space="preserve"> A worksheet that will provide an executive summary of credit totals for all components of the degree requirements after Common Requirements for the Major (prescribed, additional, supporting courses) credit totals, Requirements for the Options (prescribed, additional, supporting courses), and General Education double counted credits are entered.</t>
    </r>
  </si>
  <si>
    <t>How to Use the BS with Options - Credit Totals tab</t>
  </si>
  <si>
    <t>Bachelor of Arts programs require 9-24 credits distributed among three categories: World Language (0-12 credits), B.A. Fields (9 credits), World Cultures (0-3 credits).</t>
  </si>
  <si>
    <t>Baccalaureate degrees must include 45 credits that are distributed among four General Education components: foundations courses in writing, speaking and quantification (15 credits), knowledge domains in the Arts, Humanities, Natural Sciences, Social and Behavioral Sciences, and Health and Wellness (15 credits), Integrative Studies bridging commonality and intersections in learning (6 credits), and exploration within General Education (9 credits). Associate degrees must include 21 credits that are distributed among three General Education components: foundations courses in writing, speaking and quantification (6 credits), knowledge domains in the Arts, Humanities, Natural Sciences, Social and Behavioral Sciences (15 credits), and exploration within General Education (3 credits).</t>
  </si>
  <si>
    <t>Students may not meet the General Education Breadth in Knowledge Domains and Exploration components by taking courses in the department or program identical to that of the academic major. For example, a student enrolled in the History major may not use history courses to satisfy the humanities or social and behavioral sciences General Education requirements. The Integrative Studies requirement is not subject to this policy.</t>
  </si>
  <si>
    <t>Exploration - 9 credits</t>
  </si>
  <si>
    <t>Integrative Studies - 6 credits</t>
  </si>
  <si>
    <t>Knowledge Domains - 12 credits</t>
  </si>
  <si>
    <t>Exploration - 3 credits</t>
  </si>
  <si>
    <t>Natural Sciences (GN): 3 credits (may be Inter-Domain (INTER-D))</t>
  </si>
  <si>
    <t xml:space="preserve">Inter-Domain (INTER-D) Courses: 6 credits </t>
  </si>
  <si>
    <t>A General Education course selected from GWS, GQ, GN, GA, GH, GHW, or GS, Inter-Domain (INTER-D): 3 credits</t>
  </si>
  <si>
    <t>Arts (GA), Humanities (GH), Natural Sciences (GN), Social and Behavioral Sciences (GS), Inter-Domain (INTER-D): 6 credits</t>
  </si>
  <si>
    <t>*May not be included in GenEd statement with the double count without express exception reviewed and approved by SCCA</t>
  </si>
  <si>
    <t>*May include 3 credits of World Language coursework beyond the requirements of the student’s degree program or at the 12th credit level, whichever is higher.</t>
  </si>
  <si>
    <t>*Up to six credits of Inter-domain courses may be used for any Knowledge Domain requirement, but when a course may be used to satisfy more than one requirement, the credits from the course can be counted only once.</t>
  </si>
  <si>
    <t>*Students must complete 3 credits of Single Domain coursework in each of the Knowledge Domains</t>
  </si>
  <si>
    <t>*May double count in General Education, major, B.A. requirement (except World Cultures), or as an elective.</t>
  </si>
  <si>
    <t>World Language</t>
  </si>
  <si>
    <t>World Cultures</t>
  </si>
  <si>
    <t>12th credit level of proficiency in one world language: 0-12 credits</t>
  </si>
  <si>
    <t>Humanities, Social and Behavioral Sciences, Arts, World Languages, Natural Sciences, Quantification: 9 credits</t>
  </si>
  <si>
    <t>*May not be taken in the area of the student's primary major. World language credits in this category must be in a second world language or beyond the 12th credit level of proficiency in the first language.</t>
  </si>
  <si>
    <t>Knowledge Domain: GA (single domain)</t>
  </si>
  <si>
    <t>Knowledge Domain: GH (single domain)</t>
  </si>
  <si>
    <t>Knowledge Domain: GHW (single domain)</t>
  </si>
  <si>
    <t>Knowledge Domain: GN (single domain)</t>
  </si>
  <si>
    <t>Foundations: GQ (single domain)</t>
  </si>
  <si>
    <t>Knowledge Domain: GS (single domain)</t>
  </si>
  <si>
    <t>Foundations: GWS (single domain)</t>
  </si>
  <si>
    <t>Integrative Studies: INTER-D</t>
  </si>
  <si>
    <t>Exploration: GN (single domain or inter-domain)</t>
  </si>
  <si>
    <t>Exploration: GA, GH, GN, GS, or INTER-D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</si>
</sst>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1"/>
      <color rgb="FFFF0000"/>
      <name val="Calibri"/>
      <family val="2"/>
      <scheme val="minor"/>
    </font>
    <font>
      <b/>
      <u/>
      <sz val="11"/>
      <color theme="1"/>
      <name val="Calibri"/>
      <family val="2"/>
      <scheme val="minor"/>
    </font>
    <font>
      <b/>
      <sz val="13"/>
      <color theme="1"/>
      <name val="Calibri"/>
      <family val="2"/>
      <scheme val="minor"/>
    </font>
    <font>
      <b/>
      <u/>
      <sz val="13"/>
      <color theme="1"/>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3">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theme="1" tint="0.34998626667073579"/>
      </left>
      <right style="thin">
        <color indexed="64"/>
      </right>
      <top style="medium">
        <color theme="1" tint="0.34998626667073579"/>
      </top>
      <bottom style="medium">
        <color theme="1"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s>
  <cellStyleXfs count="1">
    <xf numFmtId="0" fontId="0" fillId="0" borderId="0"/>
  </cellStyleXfs>
  <cellXfs count="158">
    <xf numFmtId="0" fontId="0" fillId="0" borderId="0" xfId="0"/>
    <xf numFmtId="1" fontId="1" fillId="0" borderId="0" xfId="0" applyNumberFormat="1" applyFont="1"/>
    <xf numFmtId="1" fontId="0" fillId="0" borderId="1" xfId="0" applyNumberFormat="1" applyBorder="1"/>
    <xf numFmtId="1" fontId="0" fillId="0" borderId="0" xfId="0" applyNumberFormat="1"/>
    <xf numFmtId="0" fontId="0" fillId="0" borderId="0" xfId="0" applyAlignment="1">
      <alignment wrapText="1"/>
    </xf>
    <xf numFmtId="0" fontId="5" fillId="0" borderId="2" xfId="0" applyFont="1"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1" fillId="0" borderId="6" xfId="0" applyFont="1" applyBorder="1"/>
    <xf numFmtId="0" fontId="1" fillId="0" borderId="5" xfId="0" applyFont="1" applyBorder="1"/>
    <xf numFmtId="1" fontId="0" fillId="0" borderId="6" xfId="0" applyNumberFormat="1" applyBorder="1"/>
    <xf numFmtId="0" fontId="0" fillId="0" borderId="6" xfId="0" applyBorder="1"/>
    <xf numFmtId="1" fontId="0" fillId="0" borderId="8" xfId="0" applyNumberFormat="1" applyBorder="1"/>
    <xf numFmtId="1" fontId="0" fillId="0" borderId="9" xfId="0" applyNumberFormat="1" applyBorder="1"/>
    <xf numFmtId="1" fontId="2" fillId="0" borderId="0" xfId="0" applyNumberFormat="1" applyFont="1"/>
    <xf numFmtId="0" fontId="5" fillId="0" borderId="0" xfId="0" applyFont="1" applyAlignment="1">
      <alignment horizontal="center" wrapText="1"/>
    </xf>
    <xf numFmtId="164" fontId="6" fillId="0" borderId="1" xfId="0" applyNumberFormat="1" applyFont="1" applyBorder="1"/>
    <xf numFmtId="0" fontId="3" fillId="0" borderId="0" xfId="0" applyFont="1"/>
    <xf numFmtId="0" fontId="4" fillId="0" borderId="2" xfId="0" applyFont="1" applyBorder="1"/>
    <xf numFmtId="0" fontId="4" fillId="0" borderId="5" xfId="0" applyFont="1" applyBorder="1"/>
    <xf numFmtId="0" fontId="7" fillId="0" borderId="5" xfId="0" applyFont="1" applyBorder="1"/>
    <xf numFmtId="0" fontId="1" fillId="0" borderId="7" xfId="0" applyFont="1" applyBorder="1"/>
    <xf numFmtId="164" fontId="6" fillId="0" borderId="0" xfId="0" applyNumberFormat="1" applyFont="1"/>
    <xf numFmtId="0" fontId="8" fillId="2" borderId="10" xfId="0" applyFont="1" applyFill="1" applyBorder="1"/>
    <xf numFmtId="0" fontId="0" fillId="2" borderId="11" xfId="0" applyFill="1" applyBorder="1"/>
    <xf numFmtId="0" fontId="0" fillId="2" borderId="12" xfId="0" applyFill="1" applyBorder="1"/>
    <xf numFmtId="0" fontId="8" fillId="0" borderId="13" xfId="0" applyFont="1" applyBorder="1"/>
    <xf numFmtId="0" fontId="0" fillId="0" borderId="14" xfId="0" applyBorder="1"/>
    <xf numFmtId="0" fontId="4" fillId="0" borderId="13" xfId="0" applyFont="1" applyBorder="1"/>
    <xf numFmtId="0" fontId="0" fillId="0" borderId="13" xfId="0" applyBorder="1"/>
    <xf numFmtId="0" fontId="1" fillId="0" borderId="14" xfId="0" applyFont="1" applyBorder="1"/>
    <xf numFmtId="0" fontId="7" fillId="0" borderId="13" xfId="0" applyFont="1" applyBorder="1"/>
    <xf numFmtId="1" fontId="0" fillId="0" borderId="14" xfId="0" applyNumberFormat="1" applyBorder="1"/>
    <xf numFmtId="0" fontId="1" fillId="0" borderId="13" xfId="0" applyFont="1" applyBorder="1"/>
    <xf numFmtId="1" fontId="0" fillId="0" borderId="15" xfId="0" applyNumberFormat="1" applyBorder="1"/>
    <xf numFmtId="164" fontId="6" fillId="0" borderId="15" xfId="0" applyNumberFormat="1" applyFont="1" applyBorder="1"/>
    <xf numFmtId="0" fontId="1" fillId="0" borderId="16" xfId="0" applyFont="1" applyBorder="1"/>
    <xf numFmtId="1" fontId="0" fillId="0" borderId="17" xfId="0" applyNumberFormat="1" applyBorder="1"/>
    <xf numFmtId="1" fontId="0" fillId="0" borderId="18" xfId="0" applyNumberFormat="1" applyBorder="1"/>
    <xf numFmtId="164" fontId="6" fillId="0" borderId="6" xfId="0" applyNumberFormat="1" applyFont="1" applyBorder="1"/>
    <xf numFmtId="1" fontId="6" fillId="0" borderId="8" xfId="0" applyNumberFormat="1" applyFont="1" applyBorder="1"/>
    <xf numFmtId="0" fontId="6" fillId="0" borderId="9" xfId="0" applyFont="1" applyBorder="1"/>
    <xf numFmtId="0" fontId="4" fillId="0" borderId="0" xfId="0" applyFont="1"/>
    <xf numFmtId="0" fontId="4" fillId="0" borderId="0" xfId="0" applyFont="1" applyAlignment="1">
      <alignment wrapText="1"/>
    </xf>
    <xf numFmtId="0" fontId="1" fillId="0" borderId="0" xfId="0" applyFont="1"/>
    <xf numFmtId="0" fontId="7" fillId="0" borderId="14" xfId="0" applyFont="1" applyBorder="1"/>
    <xf numFmtId="0" fontId="0" fillId="0" borderId="14" xfId="0" applyBorder="1" applyAlignment="1">
      <alignment vertical="top" wrapText="1"/>
    </xf>
    <xf numFmtId="0" fontId="0" fillId="0" borderId="14" xfId="0" applyBorder="1" applyAlignment="1">
      <alignment wrapText="1"/>
    </xf>
    <xf numFmtId="0" fontId="0" fillId="0" borderId="17" xfId="0" applyBorder="1"/>
    <xf numFmtId="0" fontId="10" fillId="0" borderId="17" xfId="0" applyFont="1" applyBorder="1" applyAlignment="1">
      <alignment wrapText="1"/>
    </xf>
    <xf numFmtId="0" fontId="10" fillId="0" borderId="18" xfId="0" applyFont="1" applyBorder="1" applyAlignment="1">
      <alignment wrapText="1"/>
    </xf>
    <xf numFmtId="0" fontId="0" fillId="0" borderId="13" xfId="0" applyBorder="1" applyAlignment="1">
      <alignment vertical="top"/>
    </xf>
    <xf numFmtId="0" fontId="10" fillId="0" borderId="14" xfId="0" applyFont="1" applyBorder="1" applyAlignment="1">
      <alignment vertical="top" wrapText="1"/>
    </xf>
    <xf numFmtId="0" fontId="0" fillId="0" borderId="16" xfId="0" applyBorder="1"/>
    <xf numFmtId="0" fontId="0" fillId="0" borderId="16" xfId="0" applyBorder="1" applyAlignment="1">
      <alignment wrapText="1"/>
    </xf>
    <xf numFmtId="0" fontId="0" fillId="0" borderId="18" xfId="0" applyBorder="1" applyAlignment="1">
      <alignment wrapText="1"/>
    </xf>
    <xf numFmtId="0" fontId="7" fillId="4" borderId="22" xfId="0" applyFont="1" applyFill="1" applyBorder="1" applyAlignment="1">
      <alignment horizontal="center"/>
    </xf>
    <xf numFmtId="0" fontId="0" fillId="0" borderId="23" xfId="0" applyBorder="1" applyAlignment="1">
      <alignment wrapText="1"/>
    </xf>
    <xf numFmtId="0" fontId="0" fillId="0" borderId="24" xfId="0" applyBorder="1"/>
    <xf numFmtId="0" fontId="5" fillId="5" borderId="22" xfId="0" applyFont="1" applyFill="1" applyBorder="1" applyAlignment="1">
      <alignment wrapText="1"/>
    </xf>
    <xf numFmtId="0" fontId="0" fillId="0" borderId="24" xfId="0" applyBorder="1" applyAlignment="1">
      <alignment wrapText="1"/>
    </xf>
    <xf numFmtId="0" fontId="5" fillId="5" borderId="22" xfId="0" applyFont="1" applyFill="1" applyBorder="1"/>
    <xf numFmtId="0" fontId="5" fillId="5" borderId="21" xfId="0" applyFont="1" applyFill="1" applyBorder="1"/>
    <xf numFmtId="0" fontId="10" fillId="0" borderId="24" xfId="0" applyFont="1" applyBorder="1" applyAlignment="1">
      <alignment wrapText="1"/>
    </xf>
    <xf numFmtId="0" fontId="5" fillId="0" borderId="25" xfId="0" applyFont="1" applyBorder="1"/>
    <xf numFmtId="0" fontId="0" fillId="0" borderId="26" xfId="0" applyBorder="1"/>
    <xf numFmtId="0" fontId="0" fillId="0" borderId="27" xfId="0" applyBorder="1"/>
    <xf numFmtId="0" fontId="1" fillId="0" borderId="29" xfId="0" applyFont="1" applyBorder="1"/>
    <xf numFmtId="0" fontId="0" fillId="0" borderId="29" xfId="0" applyBorder="1"/>
    <xf numFmtId="0" fontId="0" fillId="0" borderId="31" xfId="0" applyBorder="1"/>
    <xf numFmtId="0" fontId="0" fillId="0" borderId="32" xfId="0" applyBorder="1"/>
    <xf numFmtId="0" fontId="1" fillId="0" borderId="28" xfId="0" applyFont="1" applyBorder="1"/>
    <xf numFmtId="0" fontId="1" fillId="0" borderId="30" xfId="0" applyFont="1" applyBorder="1"/>
    <xf numFmtId="0" fontId="7" fillId="0" borderId="0" xfId="0" applyFont="1"/>
    <xf numFmtId="0" fontId="0" fillId="0" borderId="0" xfId="0" applyAlignment="1">
      <alignment vertical="top" wrapText="1"/>
    </xf>
    <xf numFmtId="0" fontId="0" fillId="0" borderId="0" xfId="0" applyAlignment="1">
      <alignment vertical="top"/>
    </xf>
    <xf numFmtId="0" fontId="8" fillId="0" borderId="0" xfId="0" applyFont="1"/>
    <xf numFmtId="0" fontId="0" fillId="0" borderId="5" xfId="0" applyBorder="1" applyAlignment="1">
      <alignment wrapText="1"/>
    </xf>
    <xf numFmtId="0" fontId="0" fillId="0" borderId="6" xfId="0" applyBorder="1" applyAlignment="1">
      <alignment wrapText="1"/>
    </xf>
    <xf numFmtId="0" fontId="5" fillId="0" borderId="5" xfId="0" applyFont="1" applyBorder="1"/>
    <xf numFmtId="0" fontId="5" fillId="0" borderId="0" xfId="0" applyFont="1"/>
    <xf numFmtId="0" fontId="5" fillId="0" borderId="6" xfId="0" applyFont="1"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8" xfId="0" applyBorder="1"/>
    <xf numFmtId="0" fontId="7" fillId="0" borderId="0" xfId="0" applyFont="1" applyAlignment="1">
      <alignment vertical="top" wrapText="1"/>
    </xf>
    <xf numFmtId="0" fontId="10" fillId="0" borderId="13" xfId="0" applyFont="1" applyBorder="1" applyAlignment="1">
      <alignment vertical="top" wrapText="1"/>
    </xf>
    <xf numFmtId="0" fontId="10" fillId="0" borderId="0" xfId="0" applyFont="1" applyAlignment="1">
      <alignment vertical="top" wrapText="1"/>
    </xf>
    <xf numFmtId="0" fontId="10" fillId="0" borderId="0" xfId="0" applyFont="1" applyAlignment="1">
      <alignment vertical="top"/>
    </xf>
    <xf numFmtId="0" fontId="0" fillId="0" borderId="14"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10" fillId="0" borderId="17" xfId="0" applyFont="1" applyBorder="1" applyAlignment="1">
      <alignment vertical="top" wrapText="1"/>
    </xf>
    <xf numFmtId="0" fontId="0" fillId="0" borderId="18" xfId="0" applyBorder="1" applyAlignment="1">
      <alignment vertical="top"/>
    </xf>
    <xf numFmtId="0" fontId="0" fillId="0" borderId="11" xfId="0" applyBorder="1"/>
    <xf numFmtId="0" fontId="0" fillId="0" borderId="20" xfId="0" applyBorder="1"/>
    <xf numFmtId="0" fontId="7" fillId="0" borderId="13" xfId="0" applyFont="1" applyBorder="1" applyAlignment="1">
      <alignment vertical="top"/>
    </xf>
    <xf numFmtId="0" fontId="7" fillId="0" borderId="0" xfId="0" applyFont="1" applyAlignment="1">
      <alignment vertical="top"/>
    </xf>
    <xf numFmtId="0" fontId="7" fillId="0" borderId="14" xfId="0" applyFont="1" applyBorder="1" applyAlignment="1">
      <alignment vertical="top"/>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3" fillId="0" borderId="0" xfId="0" applyFont="1"/>
    <xf numFmtId="0" fontId="8" fillId="0" borderId="2" xfId="0" applyFont="1" applyBorder="1"/>
    <xf numFmtId="0" fontId="8" fillId="0" borderId="3" xfId="0" applyFont="1" applyBorder="1"/>
    <xf numFmtId="0" fontId="8" fillId="0" borderId="4" xfId="0" applyFont="1" applyBorder="1"/>
    <xf numFmtId="0" fontId="5" fillId="0" borderId="5" xfId="0" applyFont="1" applyBorder="1"/>
    <xf numFmtId="0" fontId="5" fillId="0" borderId="0" xfId="0" applyFont="1"/>
    <xf numFmtId="0" fontId="5" fillId="0" borderId="6" xfId="0" applyFont="1" applyBorder="1"/>
    <xf numFmtId="0" fontId="10" fillId="0" borderId="5" xfId="0" applyFont="1" applyBorder="1" applyAlignment="1">
      <alignment wrapText="1"/>
    </xf>
    <xf numFmtId="0" fontId="10" fillId="0" borderId="0" xfId="0" applyFont="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9" xfId="0" applyFont="1" applyBorder="1" applyAlignment="1">
      <alignment wrapText="1"/>
    </xf>
    <xf numFmtId="0" fontId="8" fillId="0" borderId="2" xfId="0" applyFont="1" applyBorder="1" applyAlignment="1">
      <alignment wrapText="1"/>
    </xf>
    <xf numFmtId="0" fontId="8" fillId="0" borderId="3" xfId="0" applyFont="1" applyBorder="1" applyAlignment="1">
      <alignment wrapText="1"/>
    </xf>
    <xf numFmtId="0" fontId="8" fillId="0" borderId="4" xfId="0" applyFont="1" applyBorder="1" applyAlignment="1">
      <alignment wrapText="1"/>
    </xf>
    <xf numFmtId="0" fontId="0" fillId="0" borderId="0" xfId="0"/>
    <xf numFmtId="0" fontId="0" fillId="0" borderId="6" xfId="0" applyBorder="1"/>
    <xf numFmtId="0" fontId="5" fillId="0" borderId="5" xfId="0" applyFont="1" applyBorder="1" applyAlignment="1">
      <alignment horizontal="left"/>
    </xf>
    <xf numFmtId="0" fontId="5" fillId="0" borderId="0" xfId="0" applyFont="1" applyAlignment="1">
      <alignment horizontal="left"/>
    </xf>
    <xf numFmtId="0" fontId="5" fillId="0" borderId="6" xfId="0" applyFont="1" applyBorder="1" applyAlignment="1">
      <alignment horizontal="left"/>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5" xfId="0" applyFont="1" applyBorder="1"/>
    <xf numFmtId="0" fontId="1" fillId="0" borderId="0" xfId="0" applyFont="1"/>
    <xf numFmtId="0" fontId="1" fillId="0" borderId="6" xfId="0" applyFont="1" applyBorder="1"/>
    <xf numFmtId="0" fontId="0" fillId="0" borderId="5" xfId="0" applyBorder="1"/>
    <xf numFmtId="0" fontId="8" fillId="3" borderId="22" xfId="0" applyFont="1" applyFill="1" applyBorder="1" applyAlignment="1">
      <alignment vertical="center"/>
    </xf>
    <xf numFmtId="0" fontId="0" fillId="3" borderId="24" xfId="0" applyFill="1" applyBorder="1" applyAlignment="1">
      <alignment vertical="center"/>
    </xf>
    <xf numFmtId="0" fontId="8" fillId="3" borderId="19" xfId="0" applyFont="1" applyFill="1" applyBorder="1" applyAlignment="1">
      <alignment vertical="center"/>
    </xf>
    <xf numFmtId="0" fontId="0" fillId="3" borderId="13" xfId="0" applyFill="1" applyBorder="1" applyAlignment="1">
      <alignment vertical="center"/>
    </xf>
    <xf numFmtId="0" fontId="0" fillId="3" borderId="16" xfId="0" applyFill="1" applyBorder="1" applyAlignment="1">
      <alignment vertic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0" fillId="3" borderId="23" xfId="0" applyFill="1" applyBorder="1" applyAlignment="1">
      <alignment vertical="center"/>
    </xf>
    <xf numFmtId="0" fontId="0" fillId="0" borderId="13" xfId="0" applyBorder="1" applyAlignment="1">
      <alignment horizontal="center" wrapText="1"/>
    </xf>
    <xf numFmtId="0" fontId="0" fillId="0" borderId="14" xfId="0" applyBorder="1" applyAlignment="1">
      <alignment horizontal="center" wrapText="1"/>
    </xf>
    <xf numFmtId="0" fontId="7" fillId="4" borderId="19" xfId="0" applyFont="1" applyFill="1" applyBorder="1" applyAlignment="1">
      <alignment horizontal="center"/>
    </xf>
    <xf numFmtId="0" fontId="7" fillId="4" borderId="21" xfId="0" applyFont="1" applyFill="1" applyBorder="1" applyAlignment="1">
      <alignment horizontal="center"/>
    </xf>
    <xf numFmtId="0" fontId="8" fillId="3" borderId="22" xfId="0" applyFont="1" applyFill="1" applyBorder="1" applyAlignment="1">
      <alignment vertical="center" wrapText="1"/>
    </xf>
    <xf numFmtId="0" fontId="8" fillId="3" borderId="23" xfId="0" applyFont="1" applyFill="1" applyBorder="1" applyAlignment="1">
      <alignment vertical="center"/>
    </xf>
    <xf numFmtId="0" fontId="8" fillId="3" borderId="24" xfId="0" applyFont="1" applyFill="1" applyBorder="1" applyAlignment="1">
      <alignment vertical="center"/>
    </xf>
    <xf numFmtId="0" fontId="8" fillId="3" borderId="13" xfId="0" applyFont="1" applyFill="1" applyBorder="1" applyAlignment="1">
      <alignment vertical="center"/>
    </xf>
    <xf numFmtId="0" fontId="0" fillId="0" borderId="16" xfId="0" applyBorder="1" applyAlignment="1">
      <alignment vertical="center"/>
    </xf>
    <xf numFmtId="0" fontId="8" fillId="3" borderId="19" xfId="0" applyFont="1" applyFill="1" applyBorder="1" applyAlignment="1">
      <alignment vertical="center" wrapText="1"/>
    </xf>
    <xf numFmtId="0" fontId="8" fillId="3" borderId="13" xfId="0" applyFont="1" applyFill="1" applyBorder="1" applyAlignment="1">
      <alignment vertical="center" wrapText="1"/>
    </xf>
    <xf numFmtId="0" fontId="0" fillId="0" borderId="13" xfId="0" applyBorder="1" applyAlignment="1">
      <alignment vertical="center"/>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9" fillId="0" borderId="0" xfId="0" applyFont="1"/>
  </cellXfs>
  <cellStyles count="1">
    <cellStyle name="Normal" xfId="0" builtinId="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D1586-EF80-49E3-A8D3-AB814AB21D5E}">
  <dimension ref="A1:O161"/>
  <sheetViews>
    <sheetView tabSelected="1" workbookViewId="0">
      <selection sqref="A1:XFD1"/>
    </sheetView>
  </sheetViews>
  <sheetFormatPr defaultRowHeight="15" x14ac:dyDescent="0.25"/>
  <sheetData>
    <row r="1" spans="1:15" s="105" customFormat="1" ht="18.75" x14ac:dyDescent="0.3">
      <c r="A1" s="105" t="s">
        <v>122</v>
      </c>
    </row>
    <row r="2" spans="1:15" ht="15.75" thickBot="1" x14ac:dyDescent="0.3"/>
    <row r="3" spans="1:15" s="78" customFormat="1" ht="17.25" x14ac:dyDescent="0.3">
      <c r="A3" s="106" t="s">
        <v>123</v>
      </c>
      <c r="B3" s="107"/>
      <c r="C3" s="107"/>
      <c r="D3" s="107"/>
      <c r="E3" s="107"/>
      <c r="F3" s="107"/>
      <c r="G3" s="107"/>
      <c r="H3" s="107"/>
      <c r="I3" s="107"/>
      <c r="J3" s="107"/>
      <c r="K3" s="107"/>
      <c r="L3" s="107"/>
      <c r="M3" s="107"/>
      <c r="N3" s="107"/>
      <c r="O3" s="108"/>
    </row>
    <row r="4" spans="1:15" x14ac:dyDescent="0.25">
      <c r="A4" s="9"/>
      <c r="O4" s="13"/>
    </row>
    <row r="5" spans="1:15" x14ac:dyDescent="0.25">
      <c r="A5" s="102" t="s">
        <v>124</v>
      </c>
      <c r="B5" s="103"/>
      <c r="C5" s="103"/>
      <c r="D5" s="103"/>
      <c r="E5" s="103"/>
      <c r="F5" s="103"/>
      <c r="G5" s="103"/>
      <c r="H5" s="103"/>
      <c r="I5" s="103"/>
      <c r="J5" s="103"/>
      <c r="K5" s="103"/>
      <c r="L5" s="103"/>
      <c r="M5" s="103"/>
      <c r="N5" s="103"/>
      <c r="O5" s="104"/>
    </row>
    <row r="6" spans="1:15" x14ac:dyDescent="0.25">
      <c r="A6" s="9"/>
      <c r="O6" s="13"/>
    </row>
    <row r="7" spans="1:15" ht="15.75" x14ac:dyDescent="0.25">
      <c r="A7" s="109" t="s">
        <v>125</v>
      </c>
      <c r="B7" s="110"/>
      <c r="C7" s="110"/>
      <c r="D7" s="110"/>
      <c r="E7" s="110"/>
      <c r="F7" s="110"/>
      <c r="G7" s="110"/>
      <c r="H7" s="110"/>
      <c r="I7" s="110"/>
      <c r="J7" s="110"/>
      <c r="K7" s="110"/>
      <c r="L7" s="110"/>
      <c r="M7" s="110"/>
      <c r="N7" s="110"/>
      <c r="O7" s="111"/>
    </row>
    <row r="8" spans="1:15" x14ac:dyDescent="0.25">
      <c r="A8" s="9"/>
      <c r="O8" s="13"/>
    </row>
    <row r="9" spans="1:15" x14ac:dyDescent="0.25">
      <c r="A9" s="102" t="s">
        <v>126</v>
      </c>
      <c r="B9" s="103"/>
      <c r="C9" s="103"/>
      <c r="D9" s="103"/>
      <c r="E9" s="103"/>
      <c r="F9" s="103"/>
      <c r="G9" s="103"/>
      <c r="H9" s="103"/>
      <c r="I9" s="103"/>
      <c r="J9" s="103"/>
      <c r="K9" s="103"/>
      <c r="L9" s="103"/>
      <c r="M9" s="103"/>
      <c r="N9" s="103"/>
      <c r="O9" s="104"/>
    </row>
    <row r="10" spans="1:15" x14ac:dyDescent="0.25">
      <c r="A10" s="102" t="s">
        <v>127</v>
      </c>
      <c r="B10" s="103"/>
      <c r="C10" s="103"/>
      <c r="D10" s="103"/>
      <c r="E10" s="103"/>
      <c r="F10" s="103"/>
      <c r="G10" s="103"/>
      <c r="H10" s="103"/>
      <c r="I10" s="103"/>
      <c r="J10" s="103"/>
      <c r="K10" s="103"/>
      <c r="L10" s="103"/>
      <c r="M10" s="103"/>
      <c r="N10" s="103"/>
      <c r="O10" s="104"/>
    </row>
    <row r="11" spans="1:15" x14ac:dyDescent="0.25">
      <c r="A11" s="102" t="s">
        <v>128</v>
      </c>
      <c r="B11" s="103"/>
      <c r="C11" s="103"/>
      <c r="D11" s="103"/>
      <c r="E11" s="103"/>
      <c r="F11" s="103"/>
      <c r="G11" s="103"/>
      <c r="H11" s="103"/>
      <c r="I11" s="103"/>
      <c r="J11" s="103"/>
      <c r="K11" s="103"/>
      <c r="L11" s="103"/>
      <c r="M11" s="103"/>
      <c r="N11" s="103"/>
      <c r="O11" s="104"/>
    </row>
    <row r="12" spans="1:15" x14ac:dyDescent="0.25">
      <c r="A12" s="102"/>
      <c r="B12" s="103"/>
      <c r="C12" s="103"/>
      <c r="D12" s="103"/>
      <c r="E12" s="103"/>
      <c r="F12" s="103"/>
      <c r="G12" s="103"/>
      <c r="H12" s="103"/>
      <c r="I12" s="103"/>
      <c r="J12" s="103"/>
      <c r="K12" s="103"/>
      <c r="L12" s="103"/>
      <c r="M12" s="103"/>
      <c r="N12" s="103"/>
      <c r="O12" s="104"/>
    </row>
    <row r="13" spans="1:15" x14ac:dyDescent="0.25">
      <c r="A13" s="9"/>
      <c r="O13" s="13"/>
    </row>
    <row r="14" spans="1:15" ht="15.75" x14ac:dyDescent="0.25">
      <c r="A14" s="109" t="s">
        <v>129</v>
      </c>
      <c r="B14" s="110"/>
      <c r="C14" s="110"/>
      <c r="D14" s="110"/>
      <c r="E14" s="110"/>
      <c r="F14" s="110"/>
      <c r="G14" s="110"/>
      <c r="H14" s="110"/>
      <c r="I14" s="110"/>
      <c r="J14" s="110"/>
      <c r="K14" s="110"/>
      <c r="L14" s="110"/>
      <c r="M14" s="110"/>
      <c r="N14" s="110"/>
      <c r="O14" s="111"/>
    </row>
    <row r="15" spans="1:15" ht="15.75" x14ac:dyDescent="0.25">
      <c r="A15" s="81"/>
      <c r="O15" s="13"/>
    </row>
    <row r="16" spans="1:15" ht="14.45" customHeight="1" x14ac:dyDescent="0.25">
      <c r="A16" s="102" t="s">
        <v>168</v>
      </c>
      <c r="B16" s="103"/>
      <c r="C16" s="103"/>
      <c r="D16" s="103"/>
      <c r="E16" s="103"/>
      <c r="F16" s="103"/>
      <c r="G16" s="103"/>
      <c r="H16" s="103"/>
      <c r="I16" s="103"/>
      <c r="J16" s="103"/>
      <c r="K16" s="103"/>
      <c r="L16" s="103"/>
      <c r="M16" s="103"/>
      <c r="N16" s="103"/>
      <c r="O16" s="104"/>
    </row>
    <row r="17" spans="1:15" ht="15.6" customHeight="1" x14ac:dyDescent="0.25">
      <c r="A17" s="102"/>
      <c r="B17" s="103"/>
      <c r="C17" s="103"/>
      <c r="D17" s="103"/>
      <c r="E17" s="103"/>
      <c r="F17" s="103"/>
      <c r="G17" s="103"/>
      <c r="H17" s="103"/>
      <c r="I17" s="103"/>
      <c r="J17" s="103"/>
      <c r="K17" s="103"/>
      <c r="L17" s="103"/>
      <c r="M17" s="103"/>
      <c r="N17" s="103"/>
      <c r="O17" s="104"/>
    </row>
    <row r="18" spans="1:15" ht="15.6" customHeight="1" x14ac:dyDescent="0.25">
      <c r="A18" s="102"/>
      <c r="B18" s="103"/>
      <c r="C18" s="103"/>
      <c r="D18" s="103"/>
      <c r="E18" s="103"/>
      <c r="F18" s="103"/>
      <c r="G18" s="103"/>
      <c r="H18" s="103"/>
      <c r="I18" s="103"/>
      <c r="J18" s="103"/>
      <c r="K18" s="103"/>
      <c r="L18" s="103"/>
      <c r="M18" s="103"/>
      <c r="N18" s="103"/>
      <c r="O18" s="104"/>
    </row>
    <row r="19" spans="1:15" x14ac:dyDescent="0.25">
      <c r="A19" s="102" t="s">
        <v>130</v>
      </c>
      <c r="B19" s="103"/>
      <c r="C19" s="103"/>
      <c r="D19" s="103"/>
      <c r="E19" s="103"/>
      <c r="F19" s="103"/>
      <c r="G19" s="103"/>
      <c r="H19" s="103"/>
      <c r="I19" s="103"/>
      <c r="J19" s="103"/>
      <c r="K19" s="103"/>
      <c r="L19" s="103"/>
      <c r="M19" s="103"/>
      <c r="N19" s="103"/>
      <c r="O19" s="104"/>
    </row>
    <row r="20" spans="1:15" x14ac:dyDescent="0.25">
      <c r="A20" s="102"/>
      <c r="B20" s="103"/>
      <c r="C20" s="103"/>
      <c r="D20" s="103"/>
      <c r="E20" s="103"/>
      <c r="F20" s="103"/>
      <c r="G20" s="103"/>
      <c r="H20" s="103"/>
      <c r="I20" s="103"/>
      <c r="J20" s="103"/>
      <c r="K20" s="103"/>
      <c r="L20" s="103"/>
      <c r="M20" s="103"/>
      <c r="N20" s="103"/>
      <c r="O20" s="104"/>
    </row>
    <row r="21" spans="1:15" x14ac:dyDescent="0.25">
      <c r="A21" s="102"/>
      <c r="B21" s="103"/>
      <c r="C21" s="103"/>
      <c r="D21" s="103"/>
      <c r="E21" s="103"/>
      <c r="F21" s="103"/>
      <c r="G21" s="103"/>
      <c r="H21" s="103"/>
      <c r="I21" s="103"/>
      <c r="J21" s="103"/>
      <c r="K21" s="103"/>
      <c r="L21" s="103"/>
      <c r="M21" s="103"/>
      <c r="N21" s="103"/>
      <c r="O21" s="104"/>
    </row>
    <row r="22" spans="1:15" x14ac:dyDescent="0.25">
      <c r="A22" s="102"/>
      <c r="B22" s="103"/>
      <c r="C22" s="103"/>
      <c r="D22" s="103"/>
      <c r="E22" s="103"/>
      <c r="F22" s="103"/>
      <c r="G22" s="103"/>
      <c r="H22" s="103"/>
      <c r="I22" s="103"/>
      <c r="J22" s="103"/>
      <c r="K22" s="103"/>
      <c r="L22" s="103"/>
      <c r="M22" s="103"/>
      <c r="N22" s="103"/>
      <c r="O22" s="104"/>
    </row>
    <row r="23" spans="1:15" ht="14.45" customHeight="1" x14ac:dyDescent="0.25">
      <c r="A23" s="102" t="s">
        <v>131</v>
      </c>
      <c r="B23" s="103"/>
      <c r="C23" s="103"/>
      <c r="D23" s="103"/>
      <c r="E23" s="103"/>
      <c r="F23" s="103"/>
      <c r="G23" s="103"/>
      <c r="H23" s="103"/>
      <c r="I23" s="103"/>
      <c r="J23" s="103"/>
      <c r="K23" s="103"/>
      <c r="L23" s="103"/>
      <c r="M23" s="103"/>
      <c r="N23" s="103"/>
      <c r="O23" s="104"/>
    </row>
    <row r="24" spans="1:15" x14ac:dyDescent="0.25">
      <c r="A24" s="102"/>
      <c r="B24" s="103"/>
      <c r="C24" s="103"/>
      <c r="D24" s="103"/>
      <c r="E24" s="103"/>
      <c r="F24" s="103"/>
      <c r="G24" s="103"/>
      <c r="H24" s="103"/>
      <c r="I24" s="103"/>
      <c r="J24" s="103"/>
      <c r="K24" s="103"/>
      <c r="L24" s="103"/>
      <c r="M24" s="103"/>
      <c r="N24" s="103"/>
      <c r="O24" s="104"/>
    </row>
    <row r="25" spans="1:15" x14ac:dyDescent="0.25">
      <c r="A25" s="102"/>
      <c r="B25" s="103"/>
      <c r="C25" s="103"/>
      <c r="D25" s="103"/>
      <c r="E25" s="103"/>
      <c r="F25" s="103"/>
      <c r="G25" s="103"/>
      <c r="H25" s="103"/>
      <c r="I25" s="103"/>
      <c r="J25" s="103"/>
      <c r="K25" s="103"/>
      <c r="L25" s="103"/>
      <c r="M25" s="103"/>
      <c r="N25" s="103"/>
      <c r="O25" s="104"/>
    </row>
    <row r="26" spans="1:15" x14ac:dyDescent="0.25">
      <c r="A26" s="102"/>
      <c r="B26" s="103"/>
      <c r="C26" s="103"/>
      <c r="D26" s="103"/>
      <c r="E26" s="103"/>
      <c r="F26" s="103"/>
      <c r="G26" s="103"/>
      <c r="H26" s="103"/>
      <c r="I26" s="103"/>
      <c r="J26" s="103"/>
      <c r="K26" s="103"/>
      <c r="L26" s="103"/>
      <c r="M26" s="103"/>
      <c r="N26" s="103"/>
      <c r="O26" s="104"/>
    </row>
    <row r="27" spans="1:15" x14ac:dyDescent="0.25">
      <c r="A27" s="102"/>
      <c r="B27" s="103"/>
      <c r="C27" s="103"/>
      <c r="D27" s="103"/>
      <c r="E27" s="103"/>
      <c r="F27" s="103"/>
      <c r="G27" s="103"/>
      <c r="H27" s="103"/>
      <c r="I27" s="103"/>
      <c r="J27" s="103"/>
      <c r="K27" s="103"/>
      <c r="L27" s="103"/>
      <c r="M27" s="103"/>
      <c r="N27" s="103"/>
      <c r="O27" s="104"/>
    </row>
    <row r="28" spans="1:15" x14ac:dyDescent="0.25">
      <c r="A28" s="79"/>
      <c r="B28" s="4"/>
      <c r="C28" s="4"/>
      <c r="D28" s="4"/>
      <c r="E28" s="4"/>
      <c r="F28" s="4"/>
      <c r="G28" s="4"/>
      <c r="H28" s="4"/>
      <c r="I28" s="4"/>
      <c r="J28" s="4"/>
      <c r="K28" s="4"/>
      <c r="L28" s="4"/>
      <c r="M28" s="4"/>
      <c r="N28" s="4"/>
      <c r="O28" s="80"/>
    </row>
    <row r="29" spans="1:15" x14ac:dyDescent="0.25">
      <c r="A29" s="112" t="s">
        <v>132</v>
      </c>
      <c r="B29" s="113"/>
      <c r="C29" s="113"/>
      <c r="D29" s="113"/>
      <c r="E29" s="113"/>
      <c r="F29" s="113"/>
      <c r="G29" s="113"/>
      <c r="H29" s="113"/>
      <c r="I29" s="113"/>
      <c r="J29" s="113"/>
      <c r="K29" s="113"/>
      <c r="L29" s="113"/>
      <c r="M29" s="113"/>
      <c r="N29" s="113"/>
      <c r="O29" s="114"/>
    </row>
    <row r="30" spans="1:15" ht="15.75" thickBot="1" x14ac:dyDescent="0.3">
      <c r="A30" s="115"/>
      <c r="B30" s="116"/>
      <c r="C30" s="116"/>
      <c r="D30" s="116"/>
      <c r="E30" s="116"/>
      <c r="F30" s="116"/>
      <c r="G30" s="116"/>
      <c r="H30" s="116"/>
      <c r="I30" s="116"/>
      <c r="J30" s="116"/>
      <c r="K30" s="116"/>
      <c r="L30" s="116"/>
      <c r="M30" s="116"/>
      <c r="N30" s="116"/>
      <c r="O30" s="117"/>
    </row>
    <row r="31" spans="1:15" ht="15.75" thickBot="1" x14ac:dyDescent="0.3"/>
    <row r="32" spans="1:15" ht="17.25" x14ac:dyDescent="0.3">
      <c r="A32" s="118" t="s">
        <v>133</v>
      </c>
      <c r="B32" s="119"/>
      <c r="C32" s="119"/>
      <c r="D32" s="119"/>
      <c r="E32" s="119"/>
      <c r="F32" s="119"/>
      <c r="G32" s="119"/>
      <c r="H32" s="119"/>
      <c r="I32" s="119"/>
      <c r="J32" s="119"/>
      <c r="K32" s="119"/>
      <c r="L32" s="119"/>
      <c r="M32" s="119"/>
      <c r="N32" s="119"/>
      <c r="O32" s="120"/>
    </row>
    <row r="33" spans="1:15" x14ac:dyDescent="0.25">
      <c r="A33" s="9"/>
      <c r="O33" s="13"/>
    </row>
    <row r="34" spans="1:15" x14ac:dyDescent="0.25">
      <c r="A34" s="102" t="s">
        <v>134</v>
      </c>
      <c r="B34" s="103"/>
      <c r="C34" s="103"/>
      <c r="D34" s="103"/>
      <c r="E34" s="103"/>
      <c r="F34" s="103"/>
      <c r="G34" s="103"/>
      <c r="H34" s="103"/>
      <c r="I34" s="103"/>
      <c r="J34" s="103"/>
      <c r="K34" s="103"/>
      <c r="L34" s="103"/>
      <c r="M34" s="103"/>
      <c r="N34" s="103"/>
      <c r="O34" s="104"/>
    </row>
    <row r="35" spans="1:15" x14ac:dyDescent="0.25">
      <c r="A35" s="9"/>
      <c r="O35" s="13"/>
    </row>
    <row r="36" spans="1:15" ht="15.75" x14ac:dyDescent="0.25">
      <c r="A36" s="81" t="s">
        <v>135</v>
      </c>
      <c r="O36" s="13"/>
    </row>
    <row r="37" spans="1:15" x14ac:dyDescent="0.25">
      <c r="A37" s="9"/>
      <c r="O37" s="13"/>
    </row>
    <row r="38" spans="1:15" x14ac:dyDescent="0.25">
      <c r="A38" s="102" t="s">
        <v>136</v>
      </c>
      <c r="B38" s="103"/>
      <c r="C38" s="103"/>
      <c r="D38" s="103"/>
      <c r="E38" s="103"/>
      <c r="F38" s="103"/>
      <c r="G38" s="103"/>
      <c r="H38" s="103"/>
      <c r="I38" s="103"/>
      <c r="J38" s="103"/>
      <c r="K38" s="103"/>
      <c r="L38" s="103"/>
      <c r="M38" s="103"/>
      <c r="N38" s="103"/>
      <c r="O38" s="104"/>
    </row>
    <row r="39" spans="1:15" x14ac:dyDescent="0.25">
      <c r="A39" s="102"/>
      <c r="B39" s="103"/>
      <c r="C39" s="103"/>
      <c r="D39" s="103"/>
      <c r="E39" s="103"/>
      <c r="F39" s="103"/>
      <c r="G39" s="103"/>
      <c r="H39" s="103"/>
      <c r="I39" s="103"/>
      <c r="J39" s="103"/>
      <c r="K39" s="103"/>
      <c r="L39" s="103"/>
      <c r="M39" s="103"/>
      <c r="N39" s="103"/>
      <c r="O39" s="104"/>
    </row>
    <row r="40" spans="1:15" x14ac:dyDescent="0.25">
      <c r="A40" s="102"/>
      <c r="B40" s="103"/>
      <c r="C40" s="103"/>
      <c r="D40" s="103"/>
      <c r="E40" s="103"/>
      <c r="F40" s="103"/>
      <c r="G40" s="103"/>
      <c r="H40" s="103"/>
      <c r="I40" s="103"/>
      <c r="J40" s="103"/>
      <c r="K40" s="103"/>
      <c r="L40" s="103"/>
      <c r="M40" s="103"/>
      <c r="N40" s="103"/>
      <c r="O40" s="104"/>
    </row>
    <row r="41" spans="1:15" x14ac:dyDescent="0.25">
      <c r="A41" s="102"/>
      <c r="B41" s="103"/>
      <c r="C41" s="103"/>
      <c r="D41" s="103"/>
      <c r="E41" s="103"/>
      <c r="F41" s="103"/>
      <c r="G41" s="103"/>
      <c r="H41" s="103"/>
      <c r="I41" s="103"/>
      <c r="J41" s="103"/>
      <c r="K41" s="103"/>
      <c r="L41" s="103"/>
      <c r="M41" s="103"/>
      <c r="N41" s="103"/>
      <c r="O41" s="104"/>
    </row>
    <row r="42" spans="1:15" x14ac:dyDescent="0.25">
      <c r="A42" s="9"/>
      <c r="B42" s="121" t="s">
        <v>137</v>
      </c>
      <c r="C42" s="121"/>
      <c r="D42" s="121"/>
      <c r="E42" s="121"/>
      <c r="F42" s="121"/>
      <c r="G42" s="121"/>
      <c r="H42" s="121"/>
      <c r="I42" s="121"/>
      <c r="J42" s="121"/>
      <c r="K42" s="121"/>
      <c r="L42" s="121"/>
      <c r="M42" s="121"/>
      <c r="N42" s="121"/>
      <c r="O42" s="122"/>
    </row>
    <row r="43" spans="1:15" x14ac:dyDescent="0.25">
      <c r="A43" s="9"/>
      <c r="B43" s="103" t="s">
        <v>138</v>
      </c>
      <c r="C43" s="103"/>
      <c r="D43" s="103"/>
      <c r="E43" s="103"/>
      <c r="F43" s="103"/>
      <c r="G43" s="103"/>
      <c r="H43" s="103"/>
      <c r="I43" s="103"/>
      <c r="J43" s="103"/>
      <c r="K43" s="103"/>
      <c r="L43" s="103"/>
      <c r="M43" s="103"/>
      <c r="N43" s="103"/>
      <c r="O43" s="104"/>
    </row>
    <row r="44" spans="1:15" x14ac:dyDescent="0.25">
      <c r="A44" s="9"/>
      <c r="B44" s="103"/>
      <c r="C44" s="103"/>
      <c r="D44" s="103"/>
      <c r="E44" s="103"/>
      <c r="F44" s="103"/>
      <c r="G44" s="103"/>
      <c r="H44" s="103"/>
      <c r="I44" s="103"/>
      <c r="J44" s="103"/>
      <c r="K44" s="103"/>
      <c r="L44" s="103"/>
      <c r="M44" s="103"/>
      <c r="N44" s="103"/>
      <c r="O44" s="104"/>
    </row>
    <row r="45" spans="1:15" x14ac:dyDescent="0.25">
      <c r="A45" s="9"/>
      <c r="B45" s="103"/>
      <c r="C45" s="103"/>
      <c r="D45" s="103"/>
      <c r="E45" s="103"/>
      <c r="F45" s="103"/>
      <c r="G45" s="103"/>
      <c r="H45" s="103"/>
      <c r="I45" s="103"/>
      <c r="J45" s="103"/>
      <c r="K45" s="103"/>
      <c r="L45" s="103"/>
      <c r="M45" s="103"/>
      <c r="N45" s="103"/>
      <c r="O45" s="104"/>
    </row>
    <row r="46" spans="1:15" x14ac:dyDescent="0.25">
      <c r="A46" s="9"/>
      <c r="B46" s="103"/>
      <c r="C46" s="103"/>
      <c r="D46" s="103"/>
      <c r="E46" s="103"/>
      <c r="F46" s="103"/>
      <c r="G46" s="103"/>
      <c r="H46" s="103"/>
      <c r="I46" s="103"/>
      <c r="J46" s="103"/>
      <c r="K46" s="103"/>
      <c r="L46" s="103"/>
      <c r="M46" s="103"/>
      <c r="N46" s="103"/>
      <c r="O46" s="104"/>
    </row>
    <row r="47" spans="1:15" x14ac:dyDescent="0.25">
      <c r="A47" s="9"/>
      <c r="O47" s="13"/>
    </row>
    <row r="48" spans="1:15" ht="15.75" x14ac:dyDescent="0.25">
      <c r="A48" s="109" t="s">
        <v>12</v>
      </c>
      <c r="B48" s="110"/>
      <c r="C48" s="110"/>
      <c r="D48" s="110"/>
      <c r="E48" s="110"/>
      <c r="F48" s="110"/>
      <c r="G48" s="110"/>
      <c r="H48" s="110"/>
      <c r="I48" s="110"/>
      <c r="J48" s="110"/>
      <c r="K48" s="110"/>
      <c r="L48" s="110"/>
      <c r="M48" s="110"/>
      <c r="N48" s="110"/>
      <c r="O48" s="111"/>
    </row>
    <row r="49" spans="1:15" x14ac:dyDescent="0.25">
      <c r="A49" s="9"/>
      <c r="O49" s="13"/>
    </row>
    <row r="50" spans="1:15" x14ac:dyDescent="0.25">
      <c r="A50" s="102" t="s">
        <v>139</v>
      </c>
      <c r="B50" s="103"/>
      <c r="C50" s="103"/>
      <c r="D50" s="103"/>
      <c r="E50" s="103"/>
      <c r="F50" s="103"/>
      <c r="G50" s="103"/>
      <c r="H50" s="103"/>
      <c r="I50" s="103"/>
      <c r="J50" s="103"/>
      <c r="K50" s="103"/>
      <c r="L50" s="103"/>
      <c r="M50" s="103"/>
      <c r="N50" s="103"/>
      <c r="O50" s="104"/>
    </row>
    <row r="51" spans="1:15" x14ac:dyDescent="0.25">
      <c r="A51" s="102"/>
      <c r="B51" s="103"/>
      <c r="C51" s="103"/>
      <c r="D51" s="103"/>
      <c r="E51" s="103"/>
      <c r="F51" s="103"/>
      <c r="G51" s="103"/>
      <c r="H51" s="103"/>
      <c r="I51" s="103"/>
      <c r="J51" s="103"/>
      <c r="K51" s="103"/>
      <c r="L51" s="103"/>
      <c r="M51" s="103"/>
      <c r="N51" s="103"/>
      <c r="O51" s="104"/>
    </row>
    <row r="52" spans="1:15" x14ac:dyDescent="0.25">
      <c r="A52" s="102"/>
      <c r="B52" s="103"/>
      <c r="C52" s="103"/>
      <c r="D52" s="103"/>
      <c r="E52" s="103"/>
      <c r="F52" s="103"/>
      <c r="G52" s="103"/>
      <c r="H52" s="103"/>
      <c r="I52" s="103"/>
      <c r="J52" s="103"/>
      <c r="K52" s="103"/>
      <c r="L52" s="103"/>
      <c r="M52" s="103"/>
      <c r="N52" s="103"/>
      <c r="O52" s="104"/>
    </row>
    <row r="53" spans="1:15" x14ac:dyDescent="0.25">
      <c r="A53" s="102"/>
      <c r="B53" s="103"/>
      <c r="C53" s="103"/>
      <c r="D53" s="103"/>
      <c r="E53" s="103"/>
      <c r="F53" s="103"/>
      <c r="G53" s="103"/>
      <c r="H53" s="103"/>
      <c r="I53" s="103"/>
      <c r="J53" s="103"/>
      <c r="K53" s="103"/>
      <c r="L53" s="103"/>
      <c r="M53" s="103"/>
      <c r="N53" s="103"/>
      <c r="O53" s="104"/>
    </row>
    <row r="54" spans="1:15" x14ac:dyDescent="0.25">
      <c r="A54" s="102"/>
      <c r="B54" s="103"/>
      <c r="C54" s="103"/>
      <c r="D54" s="103"/>
      <c r="E54" s="103"/>
      <c r="F54" s="103"/>
      <c r="G54" s="103"/>
      <c r="H54" s="103"/>
      <c r="I54" s="103"/>
      <c r="J54" s="103"/>
      <c r="K54" s="103"/>
      <c r="L54" s="103"/>
      <c r="M54" s="103"/>
      <c r="N54" s="103"/>
      <c r="O54" s="104"/>
    </row>
    <row r="55" spans="1:15" ht="14.45" customHeight="1" x14ac:dyDescent="0.25">
      <c r="A55" s="9"/>
      <c r="B55" s="103" t="s">
        <v>140</v>
      </c>
      <c r="C55" s="103"/>
      <c r="D55" s="103"/>
      <c r="E55" s="103"/>
      <c r="F55" s="103"/>
      <c r="G55" s="103"/>
      <c r="H55" s="103"/>
      <c r="I55" s="103"/>
      <c r="J55" s="103"/>
      <c r="K55" s="103"/>
      <c r="L55" s="103"/>
      <c r="M55" s="103"/>
      <c r="N55" s="103"/>
      <c r="O55" s="104"/>
    </row>
    <row r="56" spans="1:15" x14ac:dyDescent="0.25">
      <c r="A56" s="9"/>
      <c r="B56" s="103"/>
      <c r="C56" s="103"/>
      <c r="D56" s="103"/>
      <c r="E56" s="103"/>
      <c r="F56" s="103"/>
      <c r="G56" s="103"/>
      <c r="H56" s="103"/>
      <c r="I56" s="103"/>
      <c r="J56" s="103"/>
      <c r="K56" s="103"/>
      <c r="L56" s="103"/>
      <c r="M56" s="103"/>
      <c r="N56" s="103"/>
      <c r="O56" s="104"/>
    </row>
    <row r="57" spans="1:15" x14ac:dyDescent="0.25">
      <c r="A57" s="9"/>
      <c r="B57" s="103"/>
      <c r="C57" s="103"/>
      <c r="D57" s="103"/>
      <c r="E57" s="103"/>
      <c r="F57" s="103"/>
      <c r="G57" s="103"/>
      <c r="H57" s="103"/>
      <c r="I57" s="103"/>
      <c r="J57" s="103"/>
      <c r="K57" s="103"/>
      <c r="L57" s="103"/>
      <c r="M57" s="103"/>
      <c r="N57" s="103"/>
      <c r="O57" s="104"/>
    </row>
    <row r="58" spans="1:15" x14ac:dyDescent="0.25">
      <c r="A58" s="9"/>
      <c r="B58" s="103"/>
      <c r="C58" s="103"/>
      <c r="D58" s="103"/>
      <c r="E58" s="103"/>
      <c r="F58" s="103"/>
      <c r="G58" s="103"/>
      <c r="H58" s="103"/>
      <c r="I58" s="103"/>
      <c r="J58" s="103"/>
      <c r="K58" s="103"/>
      <c r="L58" s="103"/>
      <c r="M58" s="103"/>
      <c r="N58" s="103"/>
      <c r="O58" s="104"/>
    </row>
    <row r="59" spans="1:15" x14ac:dyDescent="0.25">
      <c r="A59" s="9"/>
      <c r="B59" s="103"/>
      <c r="C59" s="103"/>
      <c r="D59" s="103"/>
      <c r="E59" s="103"/>
      <c r="F59" s="103"/>
      <c r="G59" s="103"/>
      <c r="H59" s="103"/>
      <c r="I59" s="103"/>
      <c r="J59" s="103"/>
      <c r="K59" s="103"/>
      <c r="L59" s="103"/>
      <c r="M59" s="103"/>
      <c r="N59" s="103"/>
      <c r="O59" s="104"/>
    </row>
    <row r="60" spans="1:15" x14ac:dyDescent="0.25">
      <c r="A60" s="9"/>
      <c r="B60" s="103"/>
      <c r="C60" s="103"/>
      <c r="D60" s="103"/>
      <c r="E60" s="103"/>
      <c r="F60" s="103"/>
      <c r="G60" s="103"/>
      <c r="H60" s="103"/>
      <c r="I60" s="103"/>
      <c r="J60" s="103"/>
      <c r="K60" s="103"/>
      <c r="L60" s="103"/>
      <c r="M60" s="103"/>
      <c r="N60" s="103"/>
      <c r="O60" s="104"/>
    </row>
    <row r="61" spans="1:15" x14ac:dyDescent="0.25">
      <c r="A61" s="9"/>
      <c r="O61" s="13"/>
    </row>
    <row r="62" spans="1:15" ht="15.75" x14ac:dyDescent="0.25">
      <c r="A62" s="81" t="s">
        <v>141</v>
      </c>
      <c r="O62" s="13"/>
    </row>
    <row r="63" spans="1:15" x14ac:dyDescent="0.25">
      <c r="A63" s="9"/>
      <c r="O63" s="13"/>
    </row>
    <row r="64" spans="1:15" x14ac:dyDescent="0.25">
      <c r="A64" s="102" t="s">
        <v>142</v>
      </c>
      <c r="B64" s="103"/>
      <c r="C64" s="103"/>
      <c r="D64" s="103"/>
      <c r="E64" s="103"/>
      <c r="F64" s="103"/>
      <c r="G64" s="103"/>
      <c r="H64" s="103"/>
      <c r="I64" s="103"/>
      <c r="J64" s="103"/>
      <c r="K64" s="103"/>
      <c r="L64" s="103"/>
      <c r="M64" s="103"/>
      <c r="N64" s="103"/>
      <c r="O64" s="104"/>
    </row>
    <row r="65" spans="1:15" x14ac:dyDescent="0.25">
      <c r="A65" s="102"/>
      <c r="B65" s="103"/>
      <c r="C65" s="103"/>
      <c r="D65" s="103"/>
      <c r="E65" s="103"/>
      <c r="F65" s="103"/>
      <c r="G65" s="103"/>
      <c r="H65" s="103"/>
      <c r="I65" s="103"/>
      <c r="J65" s="103"/>
      <c r="K65" s="103"/>
      <c r="L65" s="103"/>
      <c r="M65" s="103"/>
      <c r="N65" s="103"/>
      <c r="O65" s="104"/>
    </row>
    <row r="66" spans="1:15" x14ac:dyDescent="0.25">
      <c r="A66" s="102"/>
      <c r="B66" s="103"/>
      <c r="C66" s="103"/>
      <c r="D66" s="103"/>
      <c r="E66" s="103"/>
      <c r="F66" s="103"/>
      <c r="G66" s="103"/>
      <c r="H66" s="103"/>
      <c r="I66" s="103"/>
      <c r="J66" s="103"/>
      <c r="K66" s="103"/>
      <c r="L66" s="103"/>
      <c r="M66" s="103"/>
      <c r="N66" s="103"/>
      <c r="O66" s="104"/>
    </row>
    <row r="67" spans="1:15" x14ac:dyDescent="0.25">
      <c r="A67" s="9"/>
      <c r="O67" s="13"/>
    </row>
    <row r="68" spans="1:15" x14ac:dyDescent="0.25">
      <c r="A68" s="102" t="s">
        <v>143</v>
      </c>
      <c r="B68" s="103"/>
      <c r="C68" s="103"/>
      <c r="D68" s="103"/>
      <c r="E68" s="103"/>
      <c r="F68" s="103"/>
      <c r="G68" s="103"/>
      <c r="H68" s="103"/>
      <c r="I68" s="103"/>
      <c r="J68" s="103"/>
      <c r="K68" s="103"/>
      <c r="L68" s="103"/>
      <c r="M68" s="103"/>
      <c r="N68" s="103"/>
      <c r="O68" s="104"/>
    </row>
    <row r="69" spans="1:15" x14ac:dyDescent="0.25">
      <c r="A69" s="102"/>
      <c r="B69" s="103"/>
      <c r="C69" s="103"/>
      <c r="D69" s="103"/>
      <c r="E69" s="103"/>
      <c r="F69" s="103"/>
      <c r="G69" s="103"/>
      <c r="H69" s="103"/>
      <c r="I69" s="103"/>
      <c r="J69" s="103"/>
      <c r="K69" s="103"/>
      <c r="L69" s="103"/>
      <c r="M69" s="103"/>
      <c r="N69" s="103"/>
      <c r="O69" s="104"/>
    </row>
    <row r="70" spans="1:15" ht="15.75" thickBot="1" x14ac:dyDescent="0.3">
      <c r="A70" s="126"/>
      <c r="B70" s="127"/>
      <c r="C70" s="127"/>
      <c r="D70" s="127"/>
      <c r="E70" s="127"/>
      <c r="F70" s="127"/>
      <c r="G70" s="127"/>
      <c r="H70" s="127"/>
      <c r="I70" s="127"/>
      <c r="J70" s="127"/>
      <c r="K70" s="127"/>
      <c r="L70" s="127"/>
      <c r="M70" s="127"/>
      <c r="N70" s="127"/>
      <c r="O70" s="128"/>
    </row>
    <row r="71" spans="1:15" ht="15.75" thickBot="1" x14ac:dyDescent="0.3">
      <c r="A71" s="4"/>
      <c r="B71" s="4"/>
      <c r="C71" s="4"/>
      <c r="D71" s="4"/>
      <c r="E71" s="4"/>
      <c r="F71" s="4"/>
      <c r="G71" s="4"/>
      <c r="H71" s="4"/>
      <c r="I71" s="4"/>
      <c r="J71" s="4"/>
      <c r="K71" s="4"/>
      <c r="L71" s="4"/>
      <c r="M71" s="4"/>
      <c r="N71" s="4"/>
      <c r="O71" s="4"/>
    </row>
    <row r="72" spans="1:15" ht="17.25" x14ac:dyDescent="0.3">
      <c r="A72" s="106" t="s">
        <v>144</v>
      </c>
      <c r="B72" s="107"/>
      <c r="C72" s="107"/>
      <c r="D72" s="107"/>
      <c r="E72" s="107"/>
      <c r="F72" s="107"/>
      <c r="G72" s="107"/>
      <c r="H72" s="107"/>
      <c r="I72" s="107"/>
      <c r="J72" s="107"/>
      <c r="K72" s="107"/>
      <c r="L72" s="107"/>
      <c r="M72" s="107"/>
      <c r="N72" s="107"/>
      <c r="O72" s="108"/>
    </row>
    <row r="73" spans="1:15" x14ac:dyDescent="0.25">
      <c r="A73" s="9"/>
      <c r="O73" s="13"/>
    </row>
    <row r="74" spans="1:15" x14ac:dyDescent="0.25">
      <c r="A74" s="129" t="s">
        <v>145</v>
      </c>
      <c r="B74" s="130"/>
      <c r="C74" s="130"/>
      <c r="D74" s="130"/>
      <c r="E74" s="130"/>
      <c r="F74" s="130"/>
      <c r="G74" s="130"/>
      <c r="H74" s="130"/>
      <c r="I74" s="130"/>
      <c r="J74" s="130"/>
      <c r="K74" s="130"/>
      <c r="L74" s="130"/>
      <c r="M74" s="130"/>
      <c r="N74" s="130"/>
      <c r="O74" s="131"/>
    </row>
    <row r="75" spans="1:15" x14ac:dyDescent="0.25">
      <c r="A75" s="9"/>
      <c r="O75" s="13"/>
    </row>
    <row r="76" spans="1:15" x14ac:dyDescent="0.25">
      <c r="A76" s="132" t="s">
        <v>146</v>
      </c>
      <c r="B76" s="121"/>
      <c r="C76" s="121"/>
      <c r="D76" s="121"/>
      <c r="E76" s="121"/>
      <c r="F76" s="121"/>
      <c r="G76" s="121"/>
      <c r="H76" s="121"/>
      <c r="I76" s="121"/>
      <c r="J76" s="121"/>
      <c r="K76" s="121"/>
      <c r="L76" s="121"/>
      <c r="M76" s="121"/>
      <c r="N76" s="121"/>
      <c r="O76" s="122"/>
    </row>
    <row r="77" spans="1:15" x14ac:dyDescent="0.25">
      <c r="A77" s="9"/>
      <c r="O77" s="13"/>
    </row>
    <row r="78" spans="1:15" ht="15.75" x14ac:dyDescent="0.25">
      <c r="A78" s="109" t="s">
        <v>147</v>
      </c>
      <c r="B78" s="110"/>
      <c r="C78" s="110"/>
      <c r="D78" s="110"/>
      <c r="E78" s="110"/>
      <c r="F78" s="110"/>
      <c r="G78" s="110"/>
      <c r="H78" s="110"/>
      <c r="I78" s="110"/>
      <c r="J78" s="110"/>
      <c r="K78" s="110"/>
      <c r="L78" s="110"/>
      <c r="M78" s="110"/>
      <c r="N78" s="110"/>
      <c r="O78" s="111"/>
    </row>
    <row r="79" spans="1:15" ht="15.75" x14ac:dyDescent="0.25">
      <c r="A79" s="81"/>
      <c r="B79" s="82"/>
      <c r="C79" s="82"/>
      <c r="D79" s="82"/>
      <c r="E79" s="82"/>
      <c r="F79" s="82"/>
      <c r="G79" s="82"/>
      <c r="H79" s="82"/>
      <c r="I79" s="82"/>
      <c r="J79" s="82"/>
      <c r="K79" s="82"/>
      <c r="L79" s="82"/>
      <c r="M79" s="82"/>
      <c r="N79" s="82"/>
      <c r="O79" s="83"/>
    </row>
    <row r="80" spans="1:15" x14ac:dyDescent="0.25">
      <c r="A80" s="102" t="s">
        <v>148</v>
      </c>
      <c r="B80" s="103"/>
      <c r="C80" s="103"/>
      <c r="D80" s="103"/>
      <c r="E80" s="103"/>
      <c r="F80" s="103"/>
      <c r="G80" s="103"/>
      <c r="H80" s="103"/>
      <c r="I80" s="103"/>
      <c r="J80" s="103"/>
      <c r="K80" s="103"/>
      <c r="L80" s="103"/>
      <c r="M80" s="103"/>
      <c r="N80" s="103"/>
      <c r="O80" s="104"/>
    </row>
    <row r="81" spans="1:15" x14ac:dyDescent="0.25">
      <c r="A81" s="102"/>
      <c r="B81" s="103"/>
      <c r="C81" s="103"/>
      <c r="D81" s="103"/>
      <c r="E81" s="103"/>
      <c r="F81" s="103"/>
      <c r="G81" s="103"/>
      <c r="H81" s="103"/>
      <c r="I81" s="103"/>
      <c r="J81" s="103"/>
      <c r="K81" s="103"/>
      <c r="L81" s="103"/>
      <c r="M81" s="103"/>
      <c r="N81" s="103"/>
      <c r="O81" s="104"/>
    </row>
    <row r="82" spans="1:15" x14ac:dyDescent="0.25">
      <c r="A82" s="102"/>
      <c r="B82" s="103"/>
      <c r="C82" s="103"/>
      <c r="D82" s="103"/>
      <c r="E82" s="103"/>
      <c r="F82" s="103"/>
      <c r="G82" s="103"/>
      <c r="H82" s="103"/>
      <c r="I82" s="103"/>
      <c r="J82" s="103"/>
      <c r="K82" s="103"/>
      <c r="L82" s="103"/>
      <c r="M82" s="103"/>
      <c r="N82" s="103"/>
      <c r="O82" s="104"/>
    </row>
    <row r="83" spans="1:15" x14ac:dyDescent="0.25">
      <c r="A83" s="102"/>
      <c r="B83" s="103"/>
      <c r="C83" s="103"/>
      <c r="D83" s="103"/>
      <c r="E83" s="103"/>
      <c r="F83" s="103"/>
      <c r="G83" s="103"/>
      <c r="H83" s="103"/>
      <c r="I83" s="103"/>
      <c r="J83" s="103"/>
      <c r="K83" s="103"/>
      <c r="L83" s="103"/>
      <c r="M83" s="103"/>
      <c r="N83" s="103"/>
      <c r="O83" s="104"/>
    </row>
    <row r="84" spans="1:15" ht="15.75" x14ac:dyDescent="0.25">
      <c r="A84" s="81"/>
      <c r="B84" s="121" t="s">
        <v>137</v>
      </c>
      <c r="C84" s="121"/>
      <c r="D84" s="121"/>
      <c r="E84" s="121"/>
      <c r="F84" s="121"/>
      <c r="G84" s="121"/>
      <c r="H84" s="121"/>
      <c r="I84" s="121"/>
      <c r="J84" s="121"/>
      <c r="K84" s="121"/>
      <c r="L84" s="121"/>
      <c r="M84" s="121"/>
      <c r="N84" s="121"/>
      <c r="O84" s="122"/>
    </row>
    <row r="85" spans="1:15" ht="15.75" x14ac:dyDescent="0.25">
      <c r="A85" s="81"/>
      <c r="B85" s="103" t="s">
        <v>138</v>
      </c>
      <c r="C85" s="103"/>
      <c r="D85" s="103"/>
      <c r="E85" s="103"/>
      <c r="F85" s="103"/>
      <c r="G85" s="103"/>
      <c r="H85" s="103"/>
      <c r="I85" s="103"/>
      <c r="J85" s="103"/>
      <c r="K85" s="103"/>
      <c r="L85" s="103"/>
      <c r="M85" s="103"/>
      <c r="N85" s="103"/>
      <c r="O85" s="104"/>
    </row>
    <row r="86" spans="1:15" ht="15.75" x14ac:dyDescent="0.25">
      <c r="A86" s="81"/>
      <c r="B86" s="103"/>
      <c r="C86" s="103"/>
      <c r="D86" s="103"/>
      <c r="E86" s="103"/>
      <c r="F86" s="103"/>
      <c r="G86" s="103"/>
      <c r="H86" s="103"/>
      <c r="I86" s="103"/>
      <c r="J86" s="103"/>
      <c r="K86" s="103"/>
      <c r="L86" s="103"/>
      <c r="M86" s="103"/>
      <c r="N86" s="103"/>
      <c r="O86" s="104"/>
    </row>
    <row r="87" spans="1:15" ht="15.75" x14ac:dyDescent="0.25">
      <c r="A87" s="81"/>
      <c r="B87" s="103"/>
      <c r="C87" s="103"/>
      <c r="D87" s="103"/>
      <c r="E87" s="103"/>
      <c r="F87" s="103"/>
      <c r="G87" s="103"/>
      <c r="H87" s="103"/>
      <c r="I87" s="103"/>
      <c r="J87" s="103"/>
      <c r="K87" s="103"/>
      <c r="L87" s="103"/>
      <c r="M87" s="103"/>
      <c r="N87" s="103"/>
      <c r="O87" s="104"/>
    </row>
    <row r="88" spans="1:15" ht="15.75" x14ac:dyDescent="0.25">
      <c r="A88" s="81"/>
      <c r="B88" s="103"/>
      <c r="C88" s="103"/>
      <c r="D88" s="103"/>
      <c r="E88" s="103"/>
      <c r="F88" s="103"/>
      <c r="G88" s="103"/>
      <c r="H88" s="103"/>
      <c r="I88" s="103"/>
      <c r="J88" s="103"/>
      <c r="K88" s="103"/>
      <c r="L88" s="103"/>
      <c r="M88" s="103"/>
      <c r="N88" s="103"/>
      <c r="O88" s="104"/>
    </row>
    <row r="89" spans="1:15" ht="15.75" x14ac:dyDescent="0.25">
      <c r="A89" s="81"/>
      <c r="B89" s="82"/>
      <c r="C89" s="82"/>
      <c r="D89" s="82"/>
      <c r="E89" s="82"/>
      <c r="F89" s="82"/>
      <c r="G89" s="82"/>
      <c r="H89" s="82"/>
      <c r="I89" s="82"/>
      <c r="J89" s="82"/>
      <c r="K89" s="82"/>
      <c r="L89" s="82"/>
      <c r="M89" s="82"/>
      <c r="N89" s="82"/>
      <c r="O89" s="83"/>
    </row>
    <row r="90" spans="1:15" ht="15.75" x14ac:dyDescent="0.25">
      <c r="A90" s="123" t="s">
        <v>12</v>
      </c>
      <c r="B90" s="124"/>
      <c r="C90" s="124"/>
      <c r="D90" s="124"/>
      <c r="E90" s="124"/>
      <c r="F90" s="124"/>
      <c r="G90" s="124"/>
      <c r="H90" s="124"/>
      <c r="I90" s="124"/>
      <c r="J90" s="124"/>
      <c r="K90" s="124"/>
      <c r="L90" s="124"/>
      <c r="M90" s="124"/>
      <c r="N90" s="124"/>
      <c r="O90" s="125"/>
    </row>
    <row r="91" spans="1:15" x14ac:dyDescent="0.25">
      <c r="A91" s="9"/>
      <c r="O91" s="13"/>
    </row>
    <row r="92" spans="1:15" x14ac:dyDescent="0.25">
      <c r="A92" s="102" t="s">
        <v>149</v>
      </c>
      <c r="B92" s="103"/>
      <c r="C92" s="103"/>
      <c r="D92" s="103"/>
      <c r="E92" s="103"/>
      <c r="F92" s="103"/>
      <c r="G92" s="103"/>
      <c r="H92" s="103"/>
      <c r="I92" s="103"/>
      <c r="J92" s="103"/>
      <c r="K92" s="103"/>
      <c r="L92" s="103"/>
      <c r="M92" s="103"/>
      <c r="N92" s="103"/>
      <c r="O92" s="104"/>
    </row>
    <row r="93" spans="1:15" x14ac:dyDescent="0.25">
      <c r="A93" s="102"/>
      <c r="B93" s="103"/>
      <c r="C93" s="103"/>
      <c r="D93" s="103"/>
      <c r="E93" s="103"/>
      <c r="F93" s="103"/>
      <c r="G93" s="103"/>
      <c r="H93" s="103"/>
      <c r="I93" s="103"/>
      <c r="J93" s="103"/>
      <c r="K93" s="103"/>
      <c r="L93" s="103"/>
      <c r="M93" s="103"/>
      <c r="N93" s="103"/>
      <c r="O93" s="104"/>
    </row>
    <row r="94" spans="1:15" x14ac:dyDescent="0.25">
      <c r="A94" s="102"/>
      <c r="B94" s="103"/>
      <c r="C94" s="103"/>
      <c r="D94" s="103"/>
      <c r="E94" s="103"/>
      <c r="F94" s="103"/>
      <c r="G94" s="103"/>
      <c r="H94" s="103"/>
      <c r="I94" s="103"/>
      <c r="J94" s="103"/>
      <c r="K94" s="103"/>
      <c r="L94" s="103"/>
      <c r="M94" s="103"/>
      <c r="N94" s="103"/>
      <c r="O94" s="104"/>
    </row>
    <row r="95" spans="1:15" x14ac:dyDescent="0.25">
      <c r="A95" s="102"/>
      <c r="B95" s="103"/>
      <c r="C95" s="103"/>
      <c r="D95" s="103"/>
      <c r="E95" s="103"/>
      <c r="F95" s="103"/>
      <c r="G95" s="103"/>
      <c r="H95" s="103"/>
      <c r="I95" s="103"/>
      <c r="J95" s="103"/>
      <c r="K95" s="103"/>
      <c r="L95" s="103"/>
      <c r="M95" s="103"/>
      <c r="N95" s="103"/>
      <c r="O95" s="104"/>
    </row>
    <row r="96" spans="1:15" x14ac:dyDescent="0.25">
      <c r="A96" s="102"/>
      <c r="B96" s="103"/>
      <c r="C96" s="103"/>
      <c r="D96" s="103"/>
      <c r="E96" s="103"/>
      <c r="F96" s="103"/>
      <c r="G96" s="103"/>
      <c r="H96" s="103"/>
      <c r="I96" s="103"/>
      <c r="J96" s="103"/>
      <c r="K96" s="103"/>
      <c r="L96" s="103"/>
      <c r="M96" s="103"/>
      <c r="N96" s="103"/>
      <c r="O96" s="104"/>
    </row>
    <row r="97" spans="1:15" ht="14.45" customHeight="1" x14ac:dyDescent="0.25">
      <c r="A97" s="9"/>
      <c r="B97" s="103" t="s">
        <v>140</v>
      </c>
      <c r="C97" s="103"/>
      <c r="D97" s="103"/>
      <c r="E97" s="103"/>
      <c r="F97" s="103"/>
      <c r="G97" s="103"/>
      <c r="H97" s="103"/>
      <c r="I97" s="103"/>
      <c r="J97" s="103"/>
      <c r="K97" s="103"/>
      <c r="L97" s="103"/>
      <c r="M97" s="103"/>
      <c r="N97" s="103"/>
      <c r="O97" s="104"/>
    </row>
    <row r="98" spans="1:15" x14ac:dyDescent="0.25">
      <c r="A98" s="9"/>
      <c r="B98" s="103"/>
      <c r="C98" s="103"/>
      <c r="D98" s="103"/>
      <c r="E98" s="103"/>
      <c r="F98" s="103"/>
      <c r="G98" s="103"/>
      <c r="H98" s="103"/>
      <c r="I98" s="103"/>
      <c r="J98" s="103"/>
      <c r="K98" s="103"/>
      <c r="L98" s="103"/>
      <c r="M98" s="103"/>
      <c r="N98" s="103"/>
      <c r="O98" s="104"/>
    </row>
    <row r="99" spans="1:15" x14ac:dyDescent="0.25">
      <c r="A99" s="9"/>
      <c r="B99" s="103"/>
      <c r="C99" s="103"/>
      <c r="D99" s="103"/>
      <c r="E99" s="103"/>
      <c r="F99" s="103"/>
      <c r="G99" s="103"/>
      <c r="H99" s="103"/>
      <c r="I99" s="103"/>
      <c r="J99" s="103"/>
      <c r="K99" s="103"/>
      <c r="L99" s="103"/>
      <c r="M99" s="103"/>
      <c r="N99" s="103"/>
      <c r="O99" s="104"/>
    </row>
    <row r="100" spans="1:15" x14ac:dyDescent="0.25">
      <c r="A100" s="9"/>
      <c r="B100" s="103"/>
      <c r="C100" s="103"/>
      <c r="D100" s="103"/>
      <c r="E100" s="103"/>
      <c r="F100" s="103"/>
      <c r="G100" s="103"/>
      <c r="H100" s="103"/>
      <c r="I100" s="103"/>
      <c r="J100" s="103"/>
      <c r="K100" s="103"/>
      <c r="L100" s="103"/>
      <c r="M100" s="103"/>
      <c r="N100" s="103"/>
      <c r="O100" s="104"/>
    </row>
    <row r="101" spans="1:15" x14ac:dyDescent="0.25">
      <c r="A101" s="9"/>
      <c r="B101" s="103"/>
      <c r="C101" s="103"/>
      <c r="D101" s="103"/>
      <c r="E101" s="103"/>
      <c r="F101" s="103"/>
      <c r="G101" s="103"/>
      <c r="H101" s="103"/>
      <c r="I101" s="103"/>
      <c r="J101" s="103"/>
      <c r="K101" s="103"/>
      <c r="L101" s="103"/>
      <c r="M101" s="103"/>
      <c r="N101" s="103"/>
      <c r="O101" s="104"/>
    </row>
    <row r="102" spans="1:15" x14ac:dyDescent="0.25">
      <c r="A102" s="9"/>
      <c r="B102" s="103"/>
      <c r="C102" s="103"/>
      <c r="D102" s="103"/>
      <c r="E102" s="103"/>
      <c r="F102" s="103"/>
      <c r="G102" s="103"/>
      <c r="H102" s="103"/>
      <c r="I102" s="103"/>
      <c r="J102" s="103"/>
      <c r="K102" s="103"/>
      <c r="L102" s="103"/>
      <c r="M102" s="103"/>
      <c r="N102" s="103"/>
      <c r="O102" s="104"/>
    </row>
    <row r="103" spans="1:15" x14ac:dyDescent="0.25">
      <c r="A103" s="9"/>
      <c r="B103" s="4"/>
      <c r="C103" s="4"/>
      <c r="D103" s="4"/>
      <c r="E103" s="4"/>
      <c r="F103" s="4"/>
      <c r="G103" s="4"/>
      <c r="H103" s="4"/>
      <c r="I103" s="4"/>
      <c r="J103" s="4"/>
      <c r="K103" s="4"/>
      <c r="L103" s="4"/>
      <c r="M103" s="4"/>
      <c r="N103" s="4"/>
      <c r="O103" s="80"/>
    </row>
    <row r="104" spans="1:15" ht="15.75" x14ac:dyDescent="0.25">
      <c r="A104" s="109" t="s">
        <v>150</v>
      </c>
      <c r="B104" s="110"/>
      <c r="C104" s="110"/>
      <c r="D104" s="110"/>
      <c r="E104" s="110"/>
      <c r="F104" s="110"/>
      <c r="G104" s="110"/>
      <c r="H104" s="110"/>
      <c r="I104" s="110"/>
      <c r="J104" s="110"/>
      <c r="K104" s="110"/>
      <c r="L104" s="110"/>
      <c r="M104" s="110"/>
      <c r="N104" s="110"/>
      <c r="O104" s="111"/>
    </row>
    <row r="105" spans="1:15" x14ac:dyDescent="0.25">
      <c r="A105" s="9"/>
      <c r="O105" s="13"/>
    </row>
    <row r="106" spans="1:15" x14ac:dyDescent="0.25">
      <c r="A106" s="102" t="s">
        <v>142</v>
      </c>
      <c r="B106" s="103"/>
      <c r="C106" s="103"/>
      <c r="D106" s="103"/>
      <c r="E106" s="103"/>
      <c r="F106" s="103"/>
      <c r="G106" s="103"/>
      <c r="H106" s="103"/>
      <c r="I106" s="103"/>
      <c r="J106" s="103"/>
      <c r="K106" s="103"/>
      <c r="L106" s="103"/>
      <c r="M106" s="103"/>
      <c r="N106" s="103"/>
      <c r="O106" s="104"/>
    </row>
    <row r="107" spans="1:15" x14ac:dyDescent="0.25">
      <c r="A107" s="102"/>
      <c r="B107" s="103"/>
      <c r="C107" s="103"/>
      <c r="D107" s="103"/>
      <c r="E107" s="103"/>
      <c r="F107" s="103"/>
      <c r="G107" s="103"/>
      <c r="H107" s="103"/>
      <c r="I107" s="103"/>
      <c r="J107" s="103"/>
      <c r="K107" s="103"/>
      <c r="L107" s="103"/>
      <c r="M107" s="103"/>
      <c r="N107" s="103"/>
      <c r="O107" s="104"/>
    </row>
    <row r="108" spans="1:15" x14ac:dyDescent="0.25">
      <c r="A108" s="102"/>
      <c r="B108" s="103"/>
      <c r="C108" s="103"/>
      <c r="D108" s="103"/>
      <c r="E108" s="103"/>
      <c r="F108" s="103"/>
      <c r="G108" s="103"/>
      <c r="H108" s="103"/>
      <c r="I108" s="103"/>
      <c r="J108" s="103"/>
      <c r="K108" s="103"/>
      <c r="L108" s="103"/>
      <c r="M108" s="103"/>
      <c r="N108" s="103"/>
      <c r="O108" s="104"/>
    </row>
    <row r="109" spans="1:15" x14ac:dyDescent="0.25">
      <c r="A109" s="9"/>
      <c r="B109" s="4"/>
      <c r="C109" s="4"/>
      <c r="D109" s="4"/>
      <c r="E109" s="4"/>
      <c r="F109" s="4"/>
      <c r="G109" s="4"/>
      <c r="H109" s="4"/>
      <c r="I109" s="4"/>
      <c r="J109" s="4"/>
      <c r="K109" s="4"/>
      <c r="L109" s="4"/>
      <c r="M109" s="4"/>
      <c r="N109" s="4"/>
      <c r="O109" s="80"/>
    </row>
    <row r="110" spans="1:15" x14ac:dyDescent="0.25">
      <c r="A110" s="102" t="s">
        <v>151</v>
      </c>
      <c r="B110" s="103"/>
      <c r="C110" s="103"/>
      <c r="D110" s="103"/>
      <c r="E110" s="103"/>
      <c r="F110" s="103"/>
      <c r="G110" s="103"/>
      <c r="H110" s="103"/>
      <c r="I110" s="103"/>
      <c r="J110" s="103"/>
      <c r="K110" s="103"/>
      <c r="L110" s="103"/>
      <c r="M110" s="103"/>
      <c r="N110" s="103"/>
      <c r="O110" s="104"/>
    </row>
    <row r="111" spans="1:15" x14ac:dyDescent="0.25">
      <c r="A111" s="102"/>
      <c r="B111" s="103"/>
      <c r="C111" s="103"/>
      <c r="D111" s="103"/>
      <c r="E111" s="103"/>
      <c r="F111" s="103"/>
      <c r="G111" s="103"/>
      <c r="H111" s="103"/>
      <c r="I111" s="103"/>
      <c r="J111" s="103"/>
      <c r="K111" s="103"/>
      <c r="L111" s="103"/>
      <c r="M111" s="103"/>
      <c r="N111" s="103"/>
      <c r="O111" s="104"/>
    </row>
    <row r="112" spans="1:15" ht="15.75" thickBot="1" x14ac:dyDescent="0.3">
      <c r="A112" s="126"/>
      <c r="B112" s="127"/>
      <c r="C112" s="127"/>
      <c r="D112" s="127"/>
      <c r="E112" s="127"/>
      <c r="F112" s="127"/>
      <c r="G112" s="127"/>
      <c r="H112" s="127"/>
      <c r="I112" s="127"/>
      <c r="J112" s="127"/>
      <c r="K112" s="127"/>
      <c r="L112" s="127"/>
      <c r="M112" s="127"/>
      <c r="N112" s="127"/>
      <c r="O112" s="128"/>
    </row>
    <row r="113" spans="1:15" ht="15.75" thickBot="1" x14ac:dyDescent="0.3">
      <c r="B113" s="4"/>
      <c r="C113" s="4"/>
      <c r="D113" s="4"/>
      <c r="E113" s="4"/>
      <c r="F113" s="4"/>
      <c r="G113" s="4"/>
      <c r="H113" s="4"/>
      <c r="I113" s="4"/>
      <c r="J113" s="4"/>
      <c r="K113" s="4"/>
      <c r="L113" s="4"/>
      <c r="M113" s="4"/>
      <c r="N113" s="4"/>
      <c r="O113" s="4"/>
    </row>
    <row r="114" spans="1:15" ht="17.25" x14ac:dyDescent="0.3">
      <c r="A114" s="118" t="s">
        <v>169</v>
      </c>
      <c r="B114" s="119"/>
      <c r="C114" s="119"/>
      <c r="D114" s="119"/>
      <c r="E114" s="119"/>
      <c r="F114" s="119"/>
      <c r="G114" s="119"/>
      <c r="H114" s="119"/>
      <c r="I114" s="119"/>
      <c r="J114" s="119"/>
      <c r="K114" s="119"/>
      <c r="L114" s="119"/>
      <c r="M114" s="119"/>
      <c r="N114" s="119"/>
      <c r="O114" s="120"/>
    </row>
    <row r="115" spans="1:15" x14ac:dyDescent="0.25">
      <c r="A115" s="9"/>
      <c r="O115" s="13"/>
    </row>
    <row r="116" spans="1:15" x14ac:dyDescent="0.25">
      <c r="A116" s="102" t="s">
        <v>152</v>
      </c>
      <c r="B116" s="103"/>
      <c r="C116" s="103"/>
      <c r="D116" s="103"/>
      <c r="E116" s="103"/>
      <c r="F116" s="103"/>
      <c r="G116" s="103"/>
      <c r="H116" s="103"/>
      <c r="I116" s="103"/>
      <c r="J116" s="103"/>
      <c r="K116" s="103"/>
      <c r="L116" s="103"/>
      <c r="M116" s="103"/>
      <c r="N116" s="103"/>
      <c r="O116" s="104"/>
    </row>
    <row r="117" spans="1:15" x14ac:dyDescent="0.25">
      <c r="A117" s="102"/>
      <c r="B117" s="103"/>
      <c r="C117" s="103"/>
      <c r="D117" s="103"/>
      <c r="E117" s="103"/>
      <c r="F117" s="103"/>
      <c r="G117" s="103"/>
      <c r="H117" s="103"/>
      <c r="I117" s="103"/>
      <c r="J117" s="103"/>
      <c r="K117" s="103"/>
      <c r="L117" s="103"/>
      <c r="M117" s="103"/>
      <c r="N117" s="103"/>
      <c r="O117" s="104"/>
    </row>
    <row r="118" spans="1:15" x14ac:dyDescent="0.25">
      <c r="A118" s="79"/>
      <c r="B118" s="4"/>
      <c r="C118" s="4"/>
      <c r="D118" s="4"/>
      <c r="E118" s="4"/>
      <c r="F118" s="4"/>
      <c r="G118" s="4"/>
      <c r="H118" s="4"/>
      <c r="I118" s="4"/>
      <c r="J118" s="4"/>
      <c r="K118" s="4"/>
      <c r="L118" s="4"/>
      <c r="M118" s="4"/>
      <c r="N118" s="4"/>
      <c r="O118" s="80"/>
    </row>
    <row r="119" spans="1:15" x14ac:dyDescent="0.25">
      <c r="A119" s="102" t="s">
        <v>153</v>
      </c>
      <c r="B119" s="103"/>
      <c r="C119" s="103"/>
      <c r="D119" s="103"/>
      <c r="E119" s="103"/>
      <c r="F119" s="103"/>
      <c r="G119" s="103"/>
      <c r="H119" s="103"/>
      <c r="I119" s="103"/>
      <c r="J119" s="103"/>
      <c r="K119" s="103"/>
      <c r="L119" s="103"/>
      <c r="M119" s="103"/>
      <c r="N119" s="103"/>
      <c r="O119" s="104"/>
    </row>
    <row r="120" spans="1:15" x14ac:dyDescent="0.25">
      <c r="A120" s="102"/>
      <c r="B120" s="103"/>
      <c r="C120" s="103"/>
      <c r="D120" s="103"/>
      <c r="E120" s="103"/>
      <c r="F120" s="103"/>
      <c r="G120" s="103"/>
      <c r="H120" s="103"/>
      <c r="I120" s="103"/>
      <c r="J120" s="103"/>
      <c r="K120" s="103"/>
      <c r="L120" s="103"/>
      <c r="M120" s="103"/>
      <c r="N120" s="103"/>
      <c r="O120" s="104"/>
    </row>
    <row r="121" spans="1:15" x14ac:dyDescent="0.25">
      <c r="A121" s="79"/>
      <c r="B121" s="4"/>
      <c r="C121" s="4"/>
      <c r="D121" s="4"/>
      <c r="E121" s="4"/>
      <c r="F121" s="4"/>
      <c r="G121" s="4"/>
      <c r="H121" s="4"/>
      <c r="I121" s="4"/>
      <c r="J121" s="4"/>
      <c r="K121" s="4"/>
      <c r="L121" s="4"/>
      <c r="M121" s="4"/>
      <c r="N121" s="4"/>
      <c r="O121" s="80"/>
    </row>
    <row r="122" spans="1:15" x14ac:dyDescent="0.25">
      <c r="A122" s="102" t="s">
        <v>134</v>
      </c>
      <c r="B122" s="103"/>
      <c r="C122" s="103"/>
      <c r="D122" s="103"/>
      <c r="E122" s="103"/>
      <c r="F122" s="103"/>
      <c r="G122" s="103"/>
      <c r="H122" s="103"/>
      <c r="I122" s="103"/>
      <c r="J122" s="103"/>
      <c r="K122" s="103"/>
      <c r="L122" s="103"/>
      <c r="M122" s="103"/>
      <c r="N122" s="103"/>
      <c r="O122" s="104"/>
    </row>
    <row r="123" spans="1:15" x14ac:dyDescent="0.25">
      <c r="A123" s="9"/>
      <c r="O123" s="13"/>
    </row>
    <row r="124" spans="1:15" ht="15.75" x14ac:dyDescent="0.25">
      <c r="A124" s="109" t="s">
        <v>154</v>
      </c>
      <c r="B124" s="110"/>
      <c r="C124" s="110"/>
      <c r="D124" s="110"/>
      <c r="E124" s="110"/>
      <c r="F124" s="110"/>
      <c r="G124" s="110"/>
      <c r="H124" s="110"/>
      <c r="I124" s="110"/>
      <c r="J124" s="110"/>
      <c r="K124" s="110"/>
      <c r="L124" s="110"/>
      <c r="M124" s="110"/>
      <c r="N124" s="110"/>
      <c r="O124" s="111"/>
    </row>
    <row r="125" spans="1:15" x14ac:dyDescent="0.25">
      <c r="A125" s="9"/>
      <c r="O125" s="13"/>
    </row>
    <row r="126" spans="1:15" x14ac:dyDescent="0.25">
      <c r="A126" s="132" t="s">
        <v>155</v>
      </c>
      <c r="B126" s="121"/>
      <c r="C126" s="121"/>
      <c r="D126" s="121"/>
      <c r="E126" s="121"/>
      <c r="F126" s="121"/>
      <c r="G126" s="121"/>
      <c r="H126" s="121"/>
      <c r="I126" s="121"/>
      <c r="J126" s="121"/>
      <c r="K126" s="121"/>
      <c r="L126" s="121"/>
      <c r="M126" s="121"/>
      <c r="N126" s="121"/>
      <c r="O126" s="122"/>
    </row>
    <row r="127" spans="1:15" x14ac:dyDescent="0.25">
      <c r="A127" s="9"/>
      <c r="O127" s="13"/>
    </row>
    <row r="128" spans="1:15" x14ac:dyDescent="0.25">
      <c r="A128" s="132" t="s">
        <v>156</v>
      </c>
      <c r="B128" s="121"/>
      <c r="C128" s="121"/>
      <c r="D128" s="121"/>
      <c r="E128" s="121"/>
      <c r="F128" s="121"/>
      <c r="G128" s="121"/>
      <c r="H128" s="121"/>
      <c r="I128" s="121"/>
      <c r="J128" s="121"/>
      <c r="K128" s="121"/>
      <c r="L128" s="121"/>
      <c r="M128" s="121"/>
      <c r="N128" s="121"/>
      <c r="O128" s="122"/>
    </row>
    <row r="129" spans="1:15" x14ac:dyDescent="0.25">
      <c r="A129" s="9"/>
      <c r="O129" s="13"/>
    </row>
    <row r="130" spans="1:15" x14ac:dyDescent="0.25">
      <c r="A130" s="102" t="s">
        <v>157</v>
      </c>
      <c r="B130" s="103"/>
      <c r="C130" s="103"/>
      <c r="D130" s="103"/>
      <c r="E130" s="103"/>
      <c r="F130" s="103"/>
      <c r="G130" s="103"/>
      <c r="H130" s="103"/>
      <c r="I130" s="103"/>
      <c r="J130" s="103"/>
      <c r="K130" s="103"/>
      <c r="L130" s="103"/>
      <c r="M130" s="103"/>
      <c r="N130" s="103"/>
      <c r="O130" s="104"/>
    </row>
    <row r="131" spans="1:15" x14ac:dyDescent="0.25">
      <c r="A131" s="102"/>
      <c r="B131" s="103"/>
      <c r="C131" s="103"/>
      <c r="D131" s="103"/>
      <c r="E131" s="103"/>
      <c r="F131" s="103"/>
      <c r="G131" s="103"/>
      <c r="H131" s="103"/>
      <c r="I131" s="103"/>
      <c r="J131" s="103"/>
      <c r="K131" s="103"/>
      <c r="L131" s="103"/>
      <c r="M131" s="103"/>
      <c r="N131" s="103"/>
      <c r="O131" s="104"/>
    </row>
    <row r="132" spans="1:15" x14ac:dyDescent="0.25">
      <c r="A132" s="102"/>
      <c r="B132" s="103"/>
      <c r="C132" s="103"/>
      <c r="D132" s="103"/>
      <c r="E132" s="103"/>
      <c r="F132" s="103"/>
      <c r="G132" s="103"/>
      <c r="H132" s="103"/>
      <c r="I132" s="103"/>
      <c r="J132" s="103"/>
      <c r="K132" s="103"/>
      <c r="L132" s="103"/>
      <c r="M132" s="103"/>
      <c r="N132" s="103"/>
      <c r="O132" s="104"/>
    </row>
    <row r="133" spans="1:15" x14ac:dyDescent="0.25">
      <c r="A133" s="9"/>
      <c r="B133" s="103" t="s">
        <v>158</v>
      </c>
      <c r="C133" s="103"/>
      <c r="D133" s="103"/>
      <c r="E133" s="103"/>
      <c r="F133" s="103"/>
      <c r="G133" s="103"/>
      <c r="H133" s="103"/>
      <c r="I133" s="103"/>
      <c r="J133" s="103"/>
      <c r="K133" s="103"/>
      <c r="L133" s="103"/>
      <c r="M133" s="103"/>
      <c r="N133" s="103"/>
      <c r="O133" s="104"/>
    </row>
    <row r="134" spans="1:15" x14ac:dyDescent="0.25">
      <c r="A134" s="9"/>
      <c r="B134" s="103"/>
      <c r="C134" s="103"/>
      <c r="D134" s="103"/>
      <c r="E134" s="103"/>
      <c r="F134" s="103"/>
      <c r="G134" s="103"/>
      <c r="H134" s="103"/>
      <c r="I134" s="103"/>
      <c r="J134" s="103"/>
      <c r="K134" s="103"/>
      <c r="L134" s="103"/>
      <c r="M134" s="103"/>
      <c r="N134" s="103"/>
      <c r="O134" s="104"/>
    </row>
    <row r="135" spans="1:15" x14ac:dyDescent="0.25">
      <c r="A135" s="9"/>
      <c r="B135" s="103" t="s">
        <v>159</v>
      </c>
      <c r="C135" s="103"/>
      <c r="D135" s="103"/>
      <c r="E135" s="103"/>
      <c r="F135" s="103"/>
      <c r="G135" s="103"/>
      <c r="H135" s="103"/>
      <c r="I135" s="103"/>
      <c r="J135" s="103"/>
      <c r="K135" s="103"/>
      <c r="L135" s="103"/>
      <c r="M135" s="103"/>
      <c r="N135" s="103"/>
      <c r="O135" s="104"/>
    </row>
    <row r="136" spans="1:15" x14ac:dyDescent="0.25">
      <c r="A136" s="9"/>
      <c r="B136" s="103"/>
      <c r="C136" s="103"/>
      <c r="D136" s="103"/>
      <c r="E136" s="103"/>
      <c r="F136" s="103"/>
      <c r="G136" s="103"/>
      <c r="H136" s="103"/>
      <c r="I136" s="103"/>
      <c r="J136" s="103"/>
      <c r="K136" s="103"/>
      <c r="L136" s="103"/>
      <c r="M136" s="103"/>
      <c r="N136" s="103"/>
      <c r="O136" s="104"/>
    </row>
    <row r="137" spans="1:15" x14ac:dyDescent="0.25">
      <c r="A137" s="9"/>
      <c r="B137" s="4"/>
      <c r="C137" s="4"/>
      <c r="D137" s="4"/>
      <c r="E137" s="4"/>
      <c r="F137" s="4"/>
      <c r="G137" s="4"/>
      <c r="H137" s="4"/>
      <c r="I137" s="4"/>
      <c r="J137" s="4"/>
      <c r="K137" s="4"/>
      <c r="L137" s="4"/>
      <c r="M137" s="4"/>
      <c r="N137" s="4"/>
      <c r="O137" s="80"/>
    </row>
    <row r="138" spans="1:15" x14ac:dyDescent="0.25">
      <c r="A138" s="102" t="s">
        <v>160</v>
      </c>
      <c r="B138" s="103"/>
      <c r="C138" s="103"/>
      <c r="D138" s="103"/>
      <c r="E138" s="103"/>
      <c r="F138" s="103"/>
      <c r="G138" s="103"/>
      <c r="H138" s="103"/>
      <c r="I138" s="103"/>
      <c r="J138" s="103"/>
      <c r="K138" s="103"/>
      <c r="L138" s="103"/>
      <c r="M138" s="103"/>
      <c r="N138" s="103"/>
      <c r="O138" s="104"/>
    </row>
    <row r="139" spans="1:15" x14ac:dyDescent="0.25">
      <c r="A139" s="102"/>
      <c r="B139" s="103"/>
      <c r="C139" s="103"/>
      <c r="D139" s="103"/>
      <c r="E139" s="103"/>
      <c r="F139" s="103"/>
      <c r="G139" s="103"/>
      <c r="H139" s="103"/>
      <c r="I139" s="103"/>
      <c r="J139" s="103"/>
      <c r="K139" s="103"/>
      <c r="L139" s="103"/>
      <c r="M139" s="103"/>
      <c r="N139" s="103"/>
      <c r="O139" s="104"/>
    </row>
    <row r="140" spans="1:15" x14ac:dyDescent="0.25">
      <c r="A140" s="102"/>
      <c r="B140" s="103"/>
      <c r="C140" s="103"/>
      <c r="D140" s="103"/>
      <c r="E140" s="103"/>
      <c r="F140" s="103"/>
      <c r="G140" s="103"/>
      <c r="H140" s="103"/>
      <c r="I140" s="103"/>
      <c r="J140" s="103"/>
      <c r="K140" s="103"/>
      <c r="L140" s="103"/>
      <c r="M140" s="103"/>
      <c r="N140" s="103"/>
      <c r="O140" s="104"/>
    </row>
    <row r="141" spans="1:15" ht="14.45" customHeight="1" x14ac:dyDescent="0.25">
      <c r="A141" s="79"/>
      <c r="B141" s="103" t="s">
        <v>161</v>
      </c>
      <c r="C141" s="103"/>
      <c r="D141" s="103"/>
      <c r="E141" s="103"/>
      <c r="F141" s="103"/>
      <c r="G141" s="103"/>
      <c r="H141" s="103"/>
      <c r="I141" s="103"/>
      <c r="J141" s="103"/>
      <c r="K141" s="103"/>
      <c r="L141" s="103"/>
      <c r="M141" s="103"/>
      <c r="N141" s="103"/>
      <c r="O141" s="104"/>
    </row>
    <row r="142" spans="1:15" x14ac:dyDescent="0.25">
      <c r="A142" s="9"/>
      <c r="O142" s="13"/>
    </row>
    <row r="143" spans="1:15" x14ac:dyDescent="0.25">
      <c r="A143" s="102" t="s">
        <v>162</v>
      </c>
      <c r="B143" s="103"/>
      <c r="C143" s="103"/>
      <c r="D143" s="103"/>
      <c r="E143" s="103"/>
      <c r="F143" s="103"/>
      <c r="G143" s="103"/>
      <c r="H143" s="103"/>
      <c r="I143" s="103"/>
      <c r="J143" s="103"/>
      <c r="K143" s="103"/>
      <c r="L143" s="103"/>
      <c r="M143" s="103"/>
      <c r="N143" s="103"/>
      <c r="O143" s="104"/>
    </row>
    <row r="144" spans="1:15" x14ac:dyDescent="0.25">
      <c r="A144" s="102"/>
      <c r="B144" s="103"/>
      <c r="C144" s="103"/>
      <c r="D144" s="103"/>
      <c r="E144" s="103"/>
      <c r="F144" s="103"/>
      <c r="G144" s="103"/>
      <c r="H144" s="103"/>
      <c r="I144" s="103"/>
      <c r="J144" s="103"/>
      <c r="K144" s="103"/>
      <c r="L144" s="103"/>
      <c r="M144" s="103"/>
      <c r="N144" s="103"/>
      <c r="O144" s="104"/>
    </row>
    <row r="145" spans="1:15" x14ac:dyDescent="0.25">
      <c r="A145" s="102"/>
      <c r="B145" s="103"/>
      <c r="C145" s="103"/>
      <c r="D145" s="103"/>
      <c r="E145" s="103"/>
      <c r="F145" s="103"/>
      <c r="G145" s="103"/>
      <c r="H145" s="103"/>
      <c r="I145" s="103"/>
      <c r="J145" s="103"/>
      <c r="K145" s="103"/>
      <c r="L145" s="103"/>
      <c r="M145" s="103"/>
      <c r="N145" s="103"/>
      <c r="O145" s="104"/>
    </row>
    <row r="146" spans="1:15" x14ac:dyDescent="0.25">
      <c r="A146" s="102"/>
      <c r="B146" s="103"/>
      <c r="C146" s="103"/>
      <c r="D146" s="103"/>
      <c r="E146" s="103"/>
      <c r="F146" s="103"/>
      <c r="G146" s="103"/>
      <c r="H146" s="103"/>
      <c r="I146" s="103"/>
      <c r="J146" s="103"/>
      <c r="K146" s="103"/>
      <c r="L146" s="103"/>
      <c r="M146" s="103"/>
      <c r="N146" s="103"/>
      <c r="O146" s="104"/>
    </row>
    <row r="147" spans="1:15" x14ac:dyDescent="0.25">
      <c r="A147" s="79"/>
      <c r="B147" s="103"/>
      <c r="C147" s="103"/>
      <c r="D147" s="103"/>
      <c r="E147" s="103"/>
      <c r="F147" s="103"/>
      <c r="G147" s="103"/>
      <c r="H147" s="103"/>
      <c r="I147" s="103"/>
      <c r="J147" s="103"/>
      <c r="K147" s="103"/>
      <c r="L147" s="103"/>
      <c r="M147" s="103"/>
      <c r="N147" s="103"/>
      <c r="O147" s="104"/>
    </row>
    <row r="148" spans="1:15" x14ac:dyDescent="0.25">
      <c r="A148" s="102" t="s">
        <v>163</v>
      </c>
      <c r="B148" s="103"/>
      <c r="C148" s="103"/>
      <c r="D148" s="103"/>
      <c r="E148" s="103"/>
      <c r="F148" s="103"/>
      <c r="G148" s="103"/>
      <c r="H148" s="103"/>
      <c r="I148" s="103"/>
      <c r="J148" s="103"/>
      <c r="K148" s="103"/>
      <c r="L148" s="103"/>
      <c r="M148" s="103"/>
      <c r="N148" s="103"/>
      <c r="O148" s="104"/>
    </row>
    <row r="149" spans="1:15" x14ac:dyDescent="0.25">
      <c r="A149" s="102"/>
      <c r="B149" s="103"/>
      <c r="C149" s="103"/>
      <c r="D149" s="103"/>
      <c r="E149" s="103"/>
      <c r="F149" s="103"/>
      <c r="G149" s="103"/>
      <c r="H149" s="103"/>
      <c r="I149" s="103"/>
      <c r="J149" s="103"/>
      <c r="K149" s="103"/>
      <c r="L149" s="103"/>
      <c r="M149" s="103"/>
      <c r="N149" s="103"/>
      <c r="O149" s="104"/>
    </row>
    <row r="150" spans="1:15" x14ac:dyDescent="0.25">
      <c r="A150" s="79"/>
      <c r="B150" s="4"/>
      <c r="C150" s="4"/>
      <c r="D150" s="4"/>
      <c r="E150" s="4"/>
      <c r="F150" s="4"/>
      <c r="G150" s="4"/>
      <c r="H150" s="4"/>
      <c r="I150" s="4"/>
      <c r="J150" s="4"/>
      <c r="K150" s="4"/>
      <c r="L150" s="4"/>
      <c r="M150" s="4"/>
      <c r="N150" s="4"/>
      <c r="O150" s="80"/>
    </row>
    <row r="151" spans="1:15" x14ac:dyDescent="0.25">
      <c r="A151" s="132" t="s">
        <v>164</v>
      </c>
      <c r="B151" s="121"/>
      <c r="C151" s="121"/>
      <c r="D151" s="121"/>
      <c r="E151" s="121"/>
      <c r="F151" s="121"/>
      <c r="G151" s="121"/>
      <c r="H151" s="121"/>
      <c r="I151" s="121"/>
      <c r="J151" s="121"/>
      <c r="K151" s="121"/>
      <c r="L151" s="121"/>
      <c r="M151" s="121"/>
      <c r="N151" s="121"/>
      <c r="O151" s="122"/>
    </row>
    <row r="152" spans="1:15" x14ac:dyDescent="0.25">
      <c r="A152" s="9"/>
      <c r="B152" s="4"/>
      <c r="C152" s="4"/>
      <c r="D152" s="4"/>
      <c r="E152" s="4"/>
      <c r="F152" s="4"/>
      <c r="G152" s="4"/>
      <c r="H152" s="4"/>
      <c r="I152" s="4"/>
      <c r="J152" s="4"/>
      <c r="K152" s="4"/>
      <c r="L152" s="4"/>
      <c r="M152" s="4"/>
      <c r="N152" s="4"/>
      <c r="O152" s="80"/>
    </row>
    <row r="153" spans="1:15" ht="15.75" x14ac:dyDescent="0.25">
      <c r="A153" s="109" t="s">
        <v>165</v>
      </c>
      <c r="B153" s="110"/>
      <c r="C153" s="110"/>
      <c r="D153" s="110"/>
      <c r="E153" s="110"/>
      <c r="F153" s="110"/>
      <c r="G153" s="110"/>
      <c r="H153" s="110"/>
      <c r="I153" s="110"/>
      <c r="J153" s="110"/>
      <c r="K153" s="110"/>
      <c r="L153" s="110"/>
      <c r="M153" s="110"/>
      <c r="N153" s="110"/>
      <c r="O153" s="111"/>
    </row>
    <row r="154" spans="1:15" x14ac:dyDescent="0.25">
      <c r="A154" s="9"/>
      <c r="O154" s="13"/>
    </row>
    <row r="155" spans="1:15" ht="14.45" customHeight="1" x14ac:dyDescent="0.25">
      <c r="A155" s="102" t="s">
        <v>166</v>
      </c>
      <c r="B155" s="103"/>
      <c r="C155" s="103"/>
      <c r="D155" s="103"/>
      <c r="E155" s="103"/>
      <c r="F155" s="103"/>
      <c r="G155" s="103"/>
      <c r="H155" s="103"/>
      <c r="I155" s="103"/>
      <c r="J155" s="103"/>
      <c r="K155" s="103"/>
      <c r="L155" s="103"/>
      <c r="M155" s="103"/>
      <c r="N155" s="103"/>
      <c r="O155" s="104"/>
    </row>
    <row r="156" spans="1:15" x14ac:dyDescent="0.25">
      <c r="A156" s="102"/>
      <c r="B156" s="103"/>
      <c r="C156" s="103"/>
      <c r="D156" s="103"/>
      <c r="E156" s="103"/>
      <c r="F156" s="103"/>
      <c r="G156" s="103"/>
      <c r="H156" s="103"/>
      <c r="I156" s="103"/>
      <c r="J156" s="103"/>
      <c r="K156" s="103"/>
      <c r="L156" s="103"/>
      <c r="M156" s="103"/>
      <c r="N156" s="103"/>
      <c r="O156" s="104"/>
    </row>
    <row r="157" spans="1:15" x14ac:dyDescent="0.25">
      <c r="A157" s="102"/>
      <c r="B157" s="103"/>
      <c r="C157" s="103"/>
      <c r="D157" s="103"/>
      <c r="E157" s="103"/>
      <c r="F157" s="103"/>
      <c r="G157" s="103"/>
      <c r="H157" s="103"/>
      <c r="I157" s="103"/>
      <c r="J157" s="103"/>
      <c r="K157" s="103"/>
      <c r="L157" s="103"/>
      <c r="M157" s="103"/>
      <c r="N157" s="103"/>
      <c r="O157" s="104"/>
    </row>
    <row r="158" spans="1:15" x14ac:dyDescent="0.25">
      <c r="A158" s="79"/>
      <c r="B158" s="103" t="s">
        <v>167</v>
      </c>
      <c r="C158" s="103"/>
      <c r="D158" s="103"/>
      <c r="E158" s="103"/>
      <c r="F158" s="103"/>
      <c r="G158" s="103"/>
      <c r="H158" s="103"/>
      <c r="I158" s="103"/>
      <c r="J158" s="103"/>
      <c r="K158" s="103"/>
      <c r="L158" s="103"/>
      <c r="M158" s="103"/>
      <c r="N158" s="103"/>
      <c r="O158" s="104"/>
    </row>
    <row r="159" spans="1:15" x14ac:dyDescent="0.25">
      <c r="A159" s="79"/>
      <c r="B159" s="103"/>
      <c r="C159" s="103"/>
      <c r="D159" s="103"/>
      <c r="E159" s="103"/>
      <c r="F159" s="103"/>
      <c r="G159" s="103"/>
      <c r="H159" s="103"/>
      <c r="I159" s="103"/>
      <c r="J159" s="103"/>
      <c r="K159" s="103"/>
      <c r="L159" s="103"/>
      <c r="M159" s="103"/>
      <c r="N159" s="103"/>
      <c r="O159" s="104"/>
    </row>
    <row r="160" spans="1:15" x14ac:dyDescent="0.25">
      <c r="A160" s="79"/>
      <c r="B160" s="103"/>
      <c r="C160" s="103"/>
      <c r="D160" s="103"/>
      <c r="E160" s="103"/>
      <c r="F160" s="103"/>
      <c r="G160" s="103"/>
      <c r="H160" s="103"/>
      <c r="I160" s="103"/>
      <c r="J160" s="103"/>
      <c r="K160" s="103"/>
      <c r="L160" s="103"/>
      <c r="M160" s="103"/>
      <c r="N160" s="103"/>
      <c r="O160" s="104"/>
    </row>
    <row r="161" spans="1:15" ht="15.75" thickBot="1" x14ac:dyDescent="0.3">
      <c r="A161" s="84"/>
      <c r="B161" s="87"/>
      <c r="C161" s="85"/>
      <c r="D161" s="85"/>
      <c r="E161" s="85"/>
      <c r="F161" s="85"/>
      <c r="G161" s="85"/>
      <c r="H161" s="85"/>
      <c r="I161" s="85"/>
      <c r="J161" s="85"/>
      <c r="K161" s="85"/>
      <c r="L161" s="85"/>
      <c r="M161" s="85"/>
      <c r="N161" s="85"/>
      <c r="O161" s="86"/>
    </row>
  </sheetData>
  <mergeCells count="54">
    <mergeCell ref="B158:O160"/>
    <mergeCell ref="A130:O132"/>
    <mergeCell ref="B133:O134"/>
    <mergeCell ref="B135:O136"/>
    <mergeCell ref="A138:O140"/>
    <mergeCell ref="B141:O141"/>
    <mergeCell ref="A143:O146"/>
    <mergeCell ref="B147:O147"/>
    <mergeCell ref="A148:O149"/>
    <mergeCell ref="A151:O151"/>
    <mergeCell ref="A153:O153"/>
    <mergeCell ref="A155:O157"/>
    <mergeCell ref="A128:O128"/>
    <mergeCell ref="A92:O96"/>
    <mergeCell ref="B97:O102"/>
    <mergeCell ref="A104:O104"/>
    <mergeCell ref="A106:O108"/>
    <mergeCell ref="A110:O112"/>
    <mergeCell ref="A114:O114"/>
    <mergeCell ref="A116:O117"/>
    <mergeCell ref="A119:O120"/>
    <mergeCell ref="A122:O122"/>
    <mergeCell ref="A124:O124"/>
    <mergeCell ref="A126:O126"/>
    <mergeCell ref="A90:O90"/>
    <mergeCell ref="A50:O54"/>
    <mergeCell ref="B55:O60"/>
    <mergeCell ref="A64:O66"/>
    <mergeCell ref="A68:O70"/>
    <mergeCell ref="A72:O72"/>
    <mergeCell ref="A74:O74"/>
    <mergeCell ref="A76:O76"/>
    <mergeCell ref="A78:O78"/>
    <mergeCell ref="A80:O83"/>
    <mergeCell ref="B84:O84"/>
    <mergeCell ref="B85:O88"/>
    <mergeCell ref="A48:O48"/>
    <mergeCell ref="A11:O12"/>
    <mergeCell ref="A14:O14"/>
    <mergeCell ref="A16:O18"/>
    <mergeCell ref="A19:O22"/>
    <mergeCell ref="A23:O27"/>
    <mergeCell ref="A29:O30"/>
    <mergeCell ref="A32:O32"/>
    <mergeCell ref="A34:O34"/>
    <mergeCell ref="A38:O41"/>
    <mergeCell ref="B42:O42"/>
    <mergeCell ref="B43:O46"/>
    <mergeCell ref="A10:O10"/>
    <mergeCell ref="A1:XFD1"/>
    <mergeCell ref="A3:O3"/>
    <mergeCell ref="A5:O5"/>
    <mergeCell ref="A7:O7"/>
    <mergeCell ref="A9:O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A87AD-2FBF-47C7-BE79-5CD96FB3BDB3}">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36</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36</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53" priority="9" operator="greaterThan">
      <formula>3</formula>
    </cfRule>
  </conditionalFormatting>
  <conditionalFormatting sqref="S18:T18">
    <cfRule type="cellIs" dxfId="52" priority="2" operator="greaterThan">
      <formula>3</formula>
    </cfRule>
  </conditionalFormatting>
  <conditionalFormatting sqref="S19:T20">
    <cfRule type="cellIs" dxfId="51" priority="8" operator="greaterThan">
      <formula>3</formula>
    </cfRule>
  </conditionalFormatting>
  <conditionalFormatting sqref="S21:T21">
    <cfRule type="cellIs" dxfId="50" priority="7" operator="greaterThan">
      <formula>6</formula>
    </cfRule>
  </conditionalFormatting>
  <conditionalFormatting sqref="S22:T22">
    <cfRule type="cellIs" dxfId="49" priority="1" operator="greaterThan">
      <formula>3</formula>
    </cfRule>
  </conditionalFormatting>
  <conditionalFormatting sqref="S23:T23">
    <cfRule type="cellIs" dxfId="48" priority="5" operator="greaterThan">
      <formula>9</formula>
    </cfRule>
  </conditionalFormatting>
  <conditionalFormatting sqref="S24:T24">
    <cfRule type="cellIs" dxfId="47" priority="4" operator="greaterThan">
      <formula>6</formula>
    </cfRule>
  </conditionalFormatting>
  <conditionalFormatting sqref="S25:T25">
    <cfRule type="cellIs" dxfId="46" priority="3" operator="greaterThan">
      <formula>3</formula>
    </cfRule>
  </conditionalFormatting>
  <conditionalFormatting sqref="S26:T26">
    <cfRule type="cellIs" dxfId="45" priority="6" operator="greaterThan">
      <formula>6</formula>
    </cfRule>
  </conditionalFormatting>
  <dataValidations count="15">
    <dataValidation type="custom" allowBlank="1" showErrorMessage="1" error="Only 6 credits of GA can be double counted." sqref="S17" xr:uid="{582EF254-E4F0-4947-943E-5C5CD09AD1A7}">
      <formula1>SUMIF(O:O,"*"&amp;R17&amp;"*",M:M)&lt;7</formula1>
    </dataValidation>
    <dataValidation type="custom" allowBlank="1" showInputMessage="1" showErrorMessage="1" error="Only 9 credits of GWS can be double counted." sqref="T23:T26" xr:uid="{BF785B01-D6A8-4E29-B978-8957D6E77E32}">
      <formula1>SUMIF(O:O,"GWS",N:N)&lt;10</formula1>
    </dataValidation>
    <dataValidation type="custom" allowBlank="1" showInputMessage="1" showErrorMessage="1" error="Only 6 credits of GS can be double counted." sqref="T22" xr:uid="{28610EEC-73B8-470C-B308-94F76A719A70}">
      <formula1>SUMIF(O:O,"GS",N:N)&lt;7</formula1>
    </dataValidation>
    <dataValidation type="custom" allowBlank="1" showInputMessage="1" showErrorMessage="1" error="Only 6 credits of GQ can be double counted." sqref="T21" xr:uid="{7950D77E-2592-4EEC-A7C6-AE4F249C58B7}">
      <formula1>SUMIF(O:O,"GQ",N:N)&lt;7</formula1>
    </dataValidation>
    <dataValidation type="custom" allowBlank="1" showInputMessage="1" showErrorMessage="1" error="Only 9 credits of GN can be double counted." sqref="T20" xr:uid="{0BB6EA9A-4B82-48BB-9E7C-E514B432D8C5}">
      <formula1>SUMIF(O:O,"GN",N:N)&lt;10</formula1>
    </dataValidation>
    <dataValidation type="custom" allowBlank="1" showInputMessage="1" showErrorMessage="1" error="Only 3 credits of GHW can be double counted." sqref="T19" xr:uid="{BEAF6336-3723-4E0C-AE86-87EA4D0C2A05}">
      <formula1>SUMIF(O:O,"GHW",N:N)&lt;4</formula1>
    </dataValidation>
    <dataValidation type="custom" allowBlank="1" showInputMessage="1" showErrorMessage="1" error="Only 6 credits of GH can be double counted." sqref="T18" xr:uid="{B3766849-CE13-4120-AA94-693DCC586A97}">
      <formula1>SUMIF(O:O,"GH",N:N)&lt;7</formula1>
    </dataValidation>
    <dataValidation type="custom" allowBlank="1" showInputMessage="1" showErrorMessage="1" error="Only 6 credits of GA can double count." sqref="T17" xr:uid="{B1DDE2D3-1189-4BD3-94E4-841D46673E51}">
      <formula1>SUMIF(O:O,"GA",N:N)&lt;7</formula1>
    </dataValidation>
    <dataValidation type="custom" allowBlank="1" showErrorMessage="1" error="Only 9 credits of GWS can be double counted." sqref="S23:S26" xr:uid="{771F8DCC-6D2C-4B33-A851-9F60785B4B14}">
      <formula1>SUMIF(O:O,"GWS",M:M)&lt;10</formula1>
    </dataValidation>
    <dataValidation type="custom" allowBlank="1" showErrorMessage="1" error="Only 6 credits of GS can be double counted." sqref="S22" xr:uid="{8E05FC47-5FD5-4C87-9089-2A55039D5122}">
      <formula1>SUMIF(O:O,"GS",M:M)&lt;7</formula1>
    </dataValidation>
    <dataValidation type="custom" allowBlank="1" showErrorMessage="1" error="Only 6 credits of GQ can be double counted." sqref="S21" xr:uid="{4585FCB3-7391-4BAD-B137-2F44E5825F75}">
      <formula1>SUMIF(O:O,"GQ",M:M)&lt;7</formula1>
    </dataValidation>
    <dataValidation type="custom" allowBlank="1" showErrorMessage="1" error="Only 9 credits of GN can be double counted." sqref="S20" xr:uid="{F515ACF6-3737-4713-8871-A7923E66994B}">
      <formula1>SUMIF(O:O,"GN",M:M)&lt;10</formula1>
    </dataValidation>
    <dataValidation type="custom" allowBlank="1" showErrorMessage="1" error="Only 3 credits of GHW can be double counted." sqref="S19" xr:uid="{16620E10-A1E4-404A-9380-78E36A71943C}">
      <formula1>SUMIF(O:O,"GHW",M:M)&lt;4</formula1>
    </dataValidation>
    <dataValidation type="custom" allowBlank="1" showErrorMessage="1" error="Only 6 credits of GH can be double counted." sqref="S18" xr:uid="{BF00299C-73B1-4BDF-B58B-D7B9DAC66AA9}">
      <formula1>SUMIF(O:O,"GH",M:M)&lt;7</formula1>
    </dataValidation>
    <dataValidation type="list" allowBlank="1" showInputMessage="1" showErrorMessage="1" sqref="P7:P1048576" xr:uid="{72373836-F7F0-46B1-9ECD-52D6590BB45A}">
      <formula1>$R$17:$R$26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A3F75-0437-4BAA-BD89-28FD7A2A0433}">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41</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41</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44" priority="9" operator="greaterThan">
      <formula>3</formula>
    </cfRule>
  </conditionalFormatting>
  <conditionalFormatting sqref="S18:T18">
    <cfRule type="cellIs" dxfId="43" priority="2" operator="greaterThan">
      <formula>3</formula>
    </cfRule>
  </conditionalFormatting>
  <conditionalFormatting sqref="S19:T20">
    <cfRule type="cellIs" dxfId="42" priority="8" operator="greaterThan">
      <formula>3</formula>
    </cfRule>
  </conditionalFormatting>
  <conditionalFormatting sqref="S21:T21">
    <cfRule type="cellIs" dxfId="41" priority="7" operator="greaterThan">
      <formula>6</formula>
    </cfRule>
  </conditionalFormatting>
  <conditionalFormatting sqref="S22:T22">
    <cfRule type="cellIs" dxfId="40" priority="1" operator="greaterThan">
      <formula>3</formula>
    </cfRule>
  </conditionalFormatting>
  <conditionalFormatting sqref="S23:T23">
    <cfRule type="cellIs" dxfId="39" priority="5" operator="greaterThan">
      <formula>9</formula>
    </cfRule>
  </conditionalFormatting>
  <conditionalFormatting sqref="S24:T24">
    <cfRule type="cellIs" dxfId="38" priority="4" operator="greaterThan">
      <formula>6</formula>
    </cfRule>
  </conditionalFormatting>
  <conditionalFormatting sqref="S25:T25">
    <cfRule type="cellIs" dxfId="37" priority="3" operator="greaterThan">
      <formula>3</formula>
    </cfRule>
  </conditionalFormatting>
  <conditionalFormatting sqref="S26:T26">
    <cfRule type="cellIs" dxfId="36" priority="6" operator="greaterThan">
      <formula>6</formula>
    </cfRule>
  </conditionalFormatting>
  <dataValidations count="15">
    <dataValidation type="custom" allowBlank="1" showErrorMessage="1" error="Only 6 credits of GA can be double counted." sqref="S17" xr:uid="{BFD9CE3F-9D1E-4B9C-9DBA-D967070D6469}">
      <formula1>SUMIF(O:O,"*"&amp;R17&amp;"*",M:M)&lt;7</formula1>
    </dataValidation>
    <dataValidation type="custom" allowBlank="1" showInputMessage="1" showErrorMessage="1" error="Only 9 credits of GWS can be double counted." sqref="T23:T26" xr:uid="{4AFC2651-2673-4AA2-990C-8F3E147D7552}">
      <formula1>SUMIF(O:O,"GWS",N:N)&lt;10</formula1>
    </dataValidation>
    <dataValidation type="custom" allowBlank="1" showInputMessage="1" showErrorMessage="1" error="Only 6 credits of GS can be double counted." sqref="T22" xr:uid="{92F4D83D-58AF-4074-A32D-DF9067DF1E97}">
      <formula1>SUMIF(O:O,"GS",N:N)&lt;7</formula1>
    </dataValidation>
    <dataValidation type="custom" allowBlank="1" showInputMessage="1" showErrorMessage="1" error="Only 6 credits of GQ can be double counted." sqref="T21" xr:uid="{B2A24B0D-9CDD-4080-81FE-25DD7340396A}">
      <formula1>SUMIF(O:O,"GQ",N:N)&lt;7</formula1>
    </dataValidation>
    <dataValidation type="custom" allowBlank="1" showInputMessage="1" showErrorMessage="1" error="Only 9 credits of GN can be double counted." sqref="T20" xr:uid="{755FF33C-D8AE-4CC6-98F1-050AF2F0155F}">
      <formula1>SUMIF(O:O,"GN",N:N)&lt;10</formula1>
    </dataValidation>
    <dataValidation type="custom" allowBlank="1" showInputMessage="1" showErrorMessage="1" error="Only 3 credits of GHW can be double counted." sqref="T19" xr:uid="{D1C0ABC6-0585-4AE9-A059-00A49C9A779E}">
      <formula1>SUMIF(O:O,"GHW",N:N)&lt;4</formula1>
    </dataValidation>
    <dataValidation type="custom" allowBlank="1" showInputMessage="1" showErrorMessage="1" error="Only 6 credits of GH can be double counted." sqref="T18" xr:uid="{0E9EFC8D-643D-43DD-92B3-BE450D370521}">
      <formula1>SUMIF(O:O,"GH",N:N)&lt;7</formula1>
    </dataValidation>
    <dataValidation type="custom" allowBlank="1" showInputMessage="1" showErrorMessage="1" error="Only 6 credits of GA can double count." sqref="T17" xr:uid="{A77AD7C9-6C29-4348-A9A2-44C1F47085C2}">
      <formula1>SUMIF(O:O,"GA",N:N)&lt;7</formula1>
    </dataValidation>
    <dataValidation type="custom" allowBlank="1" showErrorMessage="1" error="Only 9 credits of GWS can be double counted." sqref="S23:S26" xr:uid="{678A50E0-BAB1-4564-9A10-07921D28855B}">
      <formula1>SUMIF(O:O,"GWS",M:M)&lt;10</formula1>
    </dataValidation>
    <dataValidation type="custom" allowBlank="1" showErrorMessage="1" error="Only 6 credits of GS can be double counted." sqref="S22" xr:uid="{1457C3DD-4896-4566-94FF-5AF75CB9AF39}">
      <formula1>SUMIF(O:O,"GS",M:M)&lt;7</formula1>
    </dataValidation>
    <dataValidation type="custom" allowBlank="1" showErrorMessage="1" error="Only 6 credits of GQ can be double counted." sqref="S21" xr:uid="{19D11383-9994-4A88-A3D5-9E5CD6712F13}">
      <formula1>SUMIF(O:O,"GQ",M:M)&lt;7</formula1>
    </dataValidation>
    <dataValidation type="custom" allowBlank="1" showErrorMessage="1" error="Only 9 credits of GN can be double counted." sqref="S20" xr:uid="{54C0AFE3-888C-4179-9A35-ECFCC099106E}">
      <formula1>SUMIF(O:O,"GN",M:M)&lt;10</formula1>
    </dataValidation>
    <dataValidation type="custom" allowBlank="1" showErrorMessage="1" error="Only 3 credits of GHW can be double counted." sqref="S19" xr:uid="{17D1B607-C80B-415B-A0F9-7E8BCF28A9F7}">
      <formula1>SUMIF(O:O,"GHW",M:M)&lt;4</formula1>
    </dataValidation>
    <dataValidation type="custom" allowBlank="1" showErrorMessage="1" error="Only 6 credits of GH can be double counted." sqref="S18" xr:uid="{2C49924B-E6F4-4A87-856F-A2059BFE357B}">
      <formula1>SUMIF(O:O,"GH",M:M)&lt;7</formula1>
    </dataValidation>
    <dataValidation type="list" allowBlank="1" showInputMessage="1" showErrorMessage="1" sqref="P7:P1048576" xr:uid="{689CB692-F7D2-440A-A23A-C1D8E0095E44}">
      <formula1>$R$17:$R$26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53FC0-0F4E-4689-974C-F63B653014EB}">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40</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40</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35" priority="9" operator="greaterThan">
      <formula>3</formula>
    </cfRule>
  </conditionalFormatting>
  <conditionalFormatting sqref="S18:T18">
    <cfRule type="cellIs" dxfId="34" priority="2" operator="greaterThan">
      <formula>3</formula>
    </cfRule>
  </conditionalFormatting>
  <conditionalFormatting sqref="S19:T20">
    <cfRule type="cellIs" dxfId="33" priority="8" operator="greaterThan">
      <formula>3</formula>
    </cfRule>
  </conditionalFormatting>
  <conditionalFormatting sqref="S21:T21">
    <cfRule type="cellIs" dxfId="32" priority="7" operator="greaterThan">
      <formula>6</formula>
    </cfRule>
  </conditionalFormatting>
  <conditionalFormatting sqref="S22:T22">
    <cfRule type="cellIs" dxfId="31" priority="1" operator="greaterThan">
      <formula>3</formula>
    </cfRule>
  </conditionalFormatting>
  <conditionalFormatting sqref="S23:T23">
    <cfRule type="cellIs" dxfId="30" priority="5" operator="greaterThan">
      <formula>9</formula>
    </cfRule>
  </conditionalFormatting>
  <conditionalFormatting sqref="S24:T24">
    <cfRule type="cellIs" dxfId="29" priority="4" operator="greaterThan">
      <formula>6</formula>
    </cfRule>
  </conditionalFormatting>
  <conditionalFormatting sqref="S25:T25">
    <cfRule type="cellIs" dxfId="28" priority="3" operator="greaterThan">
      <formula>3</formula>
    </cfRule>
  </conditionalFormatting>
  <conditionalFormatting sqref="S26:T26">
    <cfRule type="cellIs" dxfId="27" priority="6" operator="greaterThan">
      <formula>6</formula>
    </cfRule>
  </conditionalFormatting>
  <dataValidations count="15">
    <dataValidation type="custom" allowBlank="1" showErrorMessage="1" error="Only 6 credits of GA can be double counted." sqref="S17" xr:uid="{AD1C0A1F-4BA9-471F-B811-C6617F1D3BD1}">
      <formula1>SUMIF(O:O,"*"&amp;R17&amp;"*",M:M)&lt;7</formula1>
    </dataValidation>
    <dataValidation type="custom" allowBlank="1" showInputMessage="1" showErrorMessage="1" error="Only 9 credits of GWS can be double counted." sqref="T23:T26" xr:uid="{F53E81B9-A6AF-422C-B1D6-DFDAEA1D5836}">
      <formula1>SUMIF(O:O,"GWS",N:N)&lt;10</formula1>
    </dataValidation>
    <dataValidation type="custom" allowBlank="1" showInputMessage="1" showErrorMessage="1" error="Only 6 credits of GS can be double counted." sqref="T22" xr:uid="{2C33ABFB-EEDB-450A-B74F-312B93EB6617}">
      <formula1>SUMIF(O:O,"GS",N:N)&lt;7</formula1>
    </dataValidation>
    <dataValidation type="custom" allowBlank="1" showInputMessage="1" showErrorMessage="1" error="Only 6 credits of GQ can be double counted." sqref="T21" xr:uid="{94FC415B-900C-4FE8-84F7-54056BE042A1}">
      <formula1>SUMIF(O:O,"GQ",N:N)&lt;7</formula1>
    </dataValidation>
    <dataValidation type="custom" allowBlank="1" showInputMessage="1" showErrorMessage="1" error="Only 9 credits of GN can be double counted." sqref="T20" xr:uid="{268E349B-9289-4B02-BDDF-755854DE85E6}">
      <formula1>SUMIF(O:O,"GN",N:N)&lt;10</formula1>
    </dataValidation>
    <dataValidation type="custom" allowBlank="1" showInputMessage="1" showErrorMessage="1" error="Only 3 credits of GHW can be double counted." sqref="T19" xr:uid="{E3347B0C-6EAC-4ED1-B93F-A041B9C1D2AC}">
      <formula1>SUMIF(O:O,"GHW",N:N)&lt;4</formula1>
    </dataValidation>
    <dataValidation type="custom" allowBlank="1" showInputMessage="1" showErrorMessage="1" error="Only 6 credits of GH can be double counted." sqref="T18" xr:uid="{01168A29-359C-4FDF-8135-7DEA82C1B35A}">
      <formula1>SUMIF(O:O,"GH",N:N)&lt;7</formula1>
    </dataValidation>
    <dataValidation type="custom" allowBlank="1" showInputMessage="1" showErrorMessage="1" error="Only 6 credits of GA can double count." sqref="T17" xr:uid="{12BDAFBD-6D86-470D-B8AD-2FBFC3BF1A74}">
      <formula1>SUMIF(O:O,"GA",N:N)&lt;7</formula1>
    </dataValidation>
    <dataValidation type="custom" allowBlank="1" showErrorMessage="1" error="Only 9 credits of GWS can be double counted." sqref="S23:S26" xr:uid="{2DD20E51-56F9-43F9-8D8D-E1868244C192}">
      <formula1>SUMIF(O:O,"GWS",M:M)&lt;10</formula1>
    </dataValidation>
    <dataValidation type="custom" allowBlank="1" showErrorMessage="1" error="Only 6 credits of GS can be double counted." sqref="S22" xr:uid="{376F57EE-6251-4B9F-BE25-22462ABFBC9C}">
      <formula1>SUMIF(O:O,"GS",M:M)&lt;7</formula1>
    </dataValidation>
    <dataValidation type="custom" allowBlank="1" showErrorMessage="1" error="Only 6 credits of GQ can be double counted." sqref="S21" xr:uid="{88FE6B9A-DC3D-4B23-A047-05F5789FE7CF}">
      <formula1>SUMIF(O:O,"GQ",M:M)&lt;7</formula1>
    </dataValidation>
    <dataValidation type="custom" allowBlank="1" showErrorMessage="1" error="Only 9 credits of GN can be double counted." sqref="S20" xr:uid="{8E3F58B7-D6C2-4870-ABB5-8E36DFD4DB97}">
      <formula1>SUMIF(O:O,"GN",M:M)&lt;10</formula1>
    </dataValidation>
    <dataValidation type="custom" allowBlank="1" showErrorMessage="1" error="Only 3 credits of GHW can be double counted." sqref="S19" xr:uid="{A9ED6CFB-0A48-48ED-ABD3-27B5DECBC831}">
      <formula1>SUMIF(O:O,"GHW",M:M)&lt;4</formula1>
    </dataValidation>
    <dataValidation type="custom" allowBlank="1" showErrorMessage="1" error="Only 6 credits of GH can be double counted." sqref="S18" xr:uid="{5B0F526E-58DE-48AC-A19B-844D429E6C8B}">
      <formula1>SUMIF(O:O,"GH",M:M)&lt;7</formula1>
    </dataValidation>
    <dataValidation type="list" allowBlank="1" showInputMessage="1" showErrorMessage="1" sqref="P7:P1048576" xr:uid="{E4F79BB7-E1EB-4A6D-BE08-35DD7ED9E0E0}">
      <formula1>$R$17:$R$26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20CD-AECC-414E-832C-5AF706020FE9}">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39</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39</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26" priority="9" operator="greaterThan">
      <formula>3</formula>
    </cfRule>
  </conditionalFormatting>
  <conditionalFormatting sqref="S18:T18">
    <cfRule type="cellIs" dxfId="25" priority="2" operator="greaterThan">
      <formula>3</formula>
    </cfRule>
  </conditionalFormatting>
  <conditionalFormatting sqref="S19:T20">
    <cfRule type="cellIs" dxfId="24" priority="8" operator="greaterThan">
      <formula>3</formula>
    </cfRule>
  </conditionalFormatting>
  <conditionalFormatting sqref="S21:T21">
    <cfRule type="cellIs" dxfId="23" priority="7" operator="greaterThan">
      <formula>6</formula>
    </cfRule>
  </conditionalFormatting>
  <conditionalFormatting sqref="S22:T22">
    <cfRule type="cellIs" dxfId="22" priority="1" operator="greaterThan">
      <formula>3</formula>
    </cfRule>
  </conditionalFormatting>
  <conditionalFormatting sqref="S23:T23">
    <cfRule type="cellIs" dxfId="21" priority="5" operator="greaterThan">
      <formula>9</formula>
    </cfRule>
  </conditionalFormatting>
  <conditionalFormatting sqref="S24:T24">
    <cfRule type="cellIs" dxfId="20" priority="4" operator="greaterThan">
      <formula>6</formula>
    </cfRule>
  </conditionalFormatting>
  <conditionalFormatting sqref="S25:T25">
    <cfRule type="cellIs" dxfId="19" priority="3" operator="greaterThan">
      <formula>3</formula>
    </cfRule>
  </conditionalFormatting>
  <conditionalFormatting sqref="S26:T26">
    <cfRule type="cellIs" dxfId="18" priority="6" operator="greaterThan">
      <formula>6</formula>
    </cfRule>
  </conditionalFormatting>
  <dataValidations count="15">
    <dataValidation type="custom" allowBlank="1" showErrorMessage="1" error="Only 6 credits of GA can be double counted." sqref="S17" xr:uid="{927A94BE-18D8-4FF4-9C22-1EB727FE454B}">
      <formula1>SUMIF(O:O,"*"&amp;R17&amp;"*",M:M)&lt;7</formula1>
    </dataValidation>
    <dataValidation type="custom" allowBlank="1" showInputMessage="1" showErrorMessage="1" error="Only 9 credits of GWS can be double counted." sqref="T23:T26" xr:uid="{88640587-6635-40C4-8C16-38F9C9CE4003}">
      <formula1>SUMIF(O:O,"GWS",N:N)&lt;10</formula1>
    </dataValidation>
    <dataValidation type="custom" allowBlank="1" showInputMessage="1" showErrorMessage="1" error="Only 6 credits of GS can be double counted." sqref="T22" xr:uid="{43A13874-4887-462A-A6F0-F012F48B27EB}">
      <formula1>SUMIF(O:O,"GS",N:N)&lt;7</formula1>
    </dataValidation>
    <dataValidation type="custom" allowBlank="1" showInputMessage="1" showErrorMessage="1" error="Only 6 credits of GQ can be double counted." sqref="T21" xr:uid="{EA4AD9E9-7411-446C-AFFB-0A959747C3E6}">
      <formula1>SUMIF(O:O,"GQ",N:N)&lt;7</formula1>
    </dataValidation>
    <dataValidation type="custom" allowBlank="1" showInputMessage="1" showErrorMessage="1" error="Only 9 credits of GN can be double counted." sqref="T20" xr:uid="{7936C1B6-577A-45C1-A02D-104620ECB496}">
      <formula1>SUMIF(O:O,"GN",N:N)&lt;10</formula1>
    </dataValidation>
    <dataValidation type="custom" allowBlank="1" showInputMessage="1" showErrorMessage="1" error="Only 3 credits of GHW can be double counted." sqref="T19" xr:uid="{28EAD720-221F-4745-8A95-AE460F18BBF8}">
      <formula1>SUMIF(O:O,"GHW",N:N)&lt;4</formula1>
    </dataValidation>
    <dataValidation type="custom" allowBlank="1" showInputMessage="1" showErrorMessage="1" error="Only 6 credits of GH can be double counted." sqref="T18" xr:uid="{1650BE06-1897-4FCE-A90C-F4368E988FAE}">
      <formula1>SUMIF(O:O,"GH",N:N)&lt;7</formula1>
    </dataValidation>
    <dataValidation type="custom" allowBlank="1" showInputMessage="1" showErrorMessage="1" error="Only 6 credits of GA can double count." sqref="T17" xr:uid="{8F76D3A4-D96A-438F-8CA6-F7642244EB79}">
      <formula1>SUMIF(O:O,"GA",N:N)&lt;7</formula1>
    </dataValidation>
    <dataValidation type="custom" allowBlank="1" showErrorMessage="1" error="Only 9 credits of GWS can be double counted." sqref="S23:S26" xr:uid="{A914A563-F7E2-4414-99ED-4C692E3C442C}">
      <formula1>SUMIF(O:O,"GWS",M:M)&lt;10</formula1>
    </dataValidation>
    <dataValidation type="custom" allowBlank="1" showErrorMessage="1" error="Only 6 credits of GS can be double counted." sqref="S22" xr:uid="{AD6D9F32-C4B1-4399-8568-1410F461DC2E}">
      <formula1>SUMIF(O:O,"GS",M:M)&lt;7</formula1>
    </dataValidation>
    <dataValidation type="custom" allowBlank="1" showErrorMessage="1" error="Only 6 credits of GQ can be double counted." sqref="S21" xr:uid="{D722C690-6F72-43B4-8D43-CF5889EBF364}">
      <formula1>SUMIF(O:O,"GQ",M:M)&lt;7</formula1>
    </dataValidation>
    <dataValidation type="custom" allowBlank="1" showErrorMessage="1" error="Only 9 credits of GN can be double counted." sqref="S20" xr:uid="{13E712FB-A7F3-4F24-AF73-944A353A936D}">
      <formula1>SUMIF(O:O,"GN",M:M)&lt;10</formula1>
    </dataValidation>
    <dataValidation type="custom" allowBlank="1" showErrorMessage="1" error="Only 3 credits of GHW can be double counted." sqref="S19" xr:uid="{D016E4D8-3D01-4BA5-A42E-818E4F45CE6E}">
      <formula1>SUMIF(O:O,"GHW",M:M)&lt;4</formula1>
    </dataValidation>
    <dataValidation type="custom" allowBlank="1" showErrorMessage="1" error="Only 6 credits of GH can be double counted." sqref="S18" xr:uid="{3AF0FF0D-2022-4D96-9088-48C190FD7E60}">
      <formula1>SUMIF(O:O,"GH",M:M)&lt;7</formula1>
    </dataValidation>
    <dataValidation type="list" allowBlank="1" showInputMessage="1" showErrorMessage="1" sqref="P7:P1048576" xr:uid="{D50E5D82-13E3-432C-B1E6-BF11F477889A}">
      <formula1>$R$17:$R$26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54774-053F-4660-9F18-5154B6BECFF2}">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38</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38</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17" priority="9" operator="greaterThan">
      <formula>3</formula>
    </cfRule>
  </conditionalFormatting>
  <conditionalFormatting sqref="S18:T18">
    <cfRule type="cellIs" dxfId="16" priority="2" operator="greaterThan">
      <formula>3</formula>
    </cfRule>
  </conditionalFormatting>
  <conditionalFormatting sqref="S19:T20">
    <cfRule type="cellIs" dxfId="15" priority="8" operator="greaterThan">
      <formula>3</formula>
    </cfRule>
  </conditionalFormatting>
  <conditionalFormatting sqref="S21:T21">
    <cfRule type="cellIs" dxfId="14" priority="7" operator="greaterThan">
      <formula>6</formula>
    </cfRule>
  </conditionalFormatting>
  <conditionalFormatting sqref="S22:T22">
    <cfRule type="cellIs" dxfId="13" priority="1" operator="greaterThan">
      <formula>3</formula>
    </cfRule>
  </conditionalFormatting>
  <conditionalFormatting sqref="S23:T23">
    <cfRule type="cellIs" dxfId="12" priority="5" operator="greaterThan">
      <formula>9</formula>
    </cfRule>
  </conditionalFormatting>
  <conditionalFormatting sqref="S24:T24">
    <cfRule type="cellIs" dxfId="11" priority="4" operator="greaterThan">
      <formula>6</formula>
    </cfRule>
  </conditionalFormatting>
  <conditionalFormatting sqref="S25:T25">
    <cfRule type="cellIs" dxfId="10" priority="3" operator="greaterThan">
      <formula>3</formula>
    </cfRule>
  </conditionalFormatting>
  <conditionalFormatting sqref="S26:T26">
    <cfRule type="cellIs" dxfId="9" priority="6" operator="greaterThan">
      <formula>6</formula>
    </cfRule>
  </conditionalFormatting>
  <dataValidations count="15">
    <dataValidation type="custom" allowBlank="1" showErrorMessage="1" error="Only 6 credits of GA can be double counted." sqref="S17" xr:uid="{3AB4D446-B352-4B00-8CDA-F542134D969D}">
      <formula1>SUMIF(O:O,"*"&amp;R17&amp;"*",M:M)&lt;7</formula1>
    </dataValidation>
    <dataValidation type="custom" allowBlank="1" showInputMessage="1" showErrorMessage="1" error="Only 9 credits of GWS can be double counted." sqref="T23:T26" xr:uid="{86AA1CFC-897D-4D8B-8522-9428E1197AF6}">
      <formula1>SUMIF(O:O,"GWS",N:N)&lt;10</formula1>
    </dataValidation>
    <dataValidation type="custom" allowBlank="1" showInputMessage="1" showErrorMessage="1" error="Only 6 credits of GS can be double counted." sqref="T22" xr:uid="{3680E277-2189-45C8-A6FB-B3DCBEF61359}">
      <formula1>SUMIF(O:O,"GS",N:N)&lt;7</formula1>
    </dataValidation>
    <dataValidation type="custom" allowBlank="1" showInputMessage="1" showErrorMessage="1" error="Only 6 credits of GQ can be double counted." sqref="T21" xr:uid="{F02E45B1-4972-434E-8A94-E3905B40AE28}">
      <formula1>SUMIF(O:O,"GQ",N:N)&lt;7</formula1>
    </dataValidation>
    <dataValidation type="custom" allowBlank="1" showInputMessage="1" showErrorMessage="1" error="Only 9 credits of GN can be double counted." sqref="T20" xr:uid="{A9335DA9-B315-4F95-9845-E2D012317D38}">
      <formula1>SUMIF(O:O,"GN",N:N)&lt;10</formula1>
    </dataValidation>
    <dataValidation type="custom" allowBlank="1" showInputMessage="1" showErrorMessage="1" error="Only 3 credits of GHW can be double counted." sqref="T19" xr:uid="{1440F41F-3FE6-418D-BF2D-F4806739170D}">
      <formula1>SUMIF(O:O,"GHW",N:N)&lt;4</formula1>
    </dataValidation>
    <dataValidation type="custom" allowBlank="1" showInputMessage="1" showErrorMessage="1" error="Only 6 credits of GH can be double counted." sqref="T18" xr:uid="{8B8A2FEE-203C-48DE-AA63-A22649C4616E}">
      <formula1>SUMIF(O:O,"GH",N:N)&lt;7</formula1>
    </dataValidation>
    <dataValidation type="custom" allowBlank="1" showInputMessage="1" showErrorMessage="1" error="Only 6 credits of GA can double count." sqref="T17" xr:uid="{AEDDB011-60B6-47DF-82F1-C2B5C1C37C3D}">
      <formula1>SUMIF(O:O,"GA",N:N)&lt;7</formula1>
    </dataValidation>
    <dataValidation type="custom" allowBlank="1" showErrorMessage="1" error="Only 9 credits of GWS can be double counted." sqref="S23:S26" xr:uid="{6F8C5416-6BC3-4BF0-8DF0-5275261391C3}">
      <formula1>SUMIF(O:O,"GWS",M:M)&lt;10</formula1>
    </dataValidation>
    <dataValidation type="custom" allowBlank="1" showErrorMessage="1" error="Only 6 credits of GS can be double counted." sqref="S22" xr:uid="{0C1EB664-70DC-45A3-AA96-519997596A14}">
      <formula1>SUMIF(O:O,"GS",M:M)&lt;7</formula1>
    </dataValidation>
    <dataValidation type="custom" allowBlank="1" showErrorMessage="1" error="Only 6 credits of GQ can be double counted." sqref="S21" xr:uid="{0B9CFEE8-00A5-4A69-A978-CEE28A97F346}">
      <formula1>SUMIF(O:O,"GQ",M:M)&lt;7</formula1>
    </dataValidation>
    <dataValidation type="custom" allowBlank="1" showErrorMessage="1" error="Only 9 credits of GN can be double counted." sqref="S20" xr:uid="{2D9EB6A6-FB5C-4EE9-BFA4-CBB9DBA29E23}">
      <formula1>SUMIF(O:O,"GN",M:M)&lt;10</formula1>
    </dataValidation>
    <dataValidation type="custom" allowBlank="1" showErrorMessage="1" error="Only 3 credits of GHW can be double counted." sqref="S19" xr:uid="{78F9046B-FB91-4986-A3B9-81B0C41C3CB9}">
      <formula1>SUMIF(O:O,"GHW",M:M)&lt;4</formula1>
    </dataValidation>
    <dataValidation type="custom" allowBlank="1" showErrorMessage="1" error="Only 6 credits of GH can be double counted." sqref="S18" xr:uid="{BEEE75C5-76AD-472A-8655-ACF4DA240E01}">
      <formula1>SUMIF(O:O,"GH",M:M)&lt;7</formula1>
    </dataValidation>
    <dataValidation type="list" allowBlank="1" showInputMessage="1" showErrorMessage="1" sqref="P7:P1048576" xr:uid="{1E2CD4CA-A939-438B-A654-F83663388834}">
      <formula1>$R$17:$R$26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AE42-CB7D-4057-8281-D98FBCF09F6B}">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37</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37</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P7" s="46"/>
      <c r="R7" s="11" t="s">
        <v>2</v>
      </c>
      <c r="S7" s="3">
        <f>SUM(B:B)</f>
        <v>0</v>
      </c>
      <c r="T7" s="12">
        <f>SUM(C:C)</f>
        <v>0</v>
      </c>
    </row>
    <row r="8" spans="1:20" x14ac:dyDescent="0.25">
      <c r="D8" s="16"/>
      <c r="F8" s="3"/>
      <c r="P8" s="46"/>
      <c r="R8" s="11" t="s">
        <v>3</v>
      </c>
      <c r="S8" s="3">
        <f>SUM(F:F)</f>
        <v>0</v>
      </c>
      <c r="T8" s="13">
        <f>SUM(G:G)</f>
        <v>0</v>
      </c>
    </row>
    <row r="9" spans="1:20" x14ac:dyDescent="0.25">
      <c r="D9" s="16"/>
      <c r="F9" s="3"/>
      <c r="P9" s="46"/>
      <c r="R9" s="11" t="s">
        <v>4</v>
      </c>
      <c r="S9" s="3">
        <f>SUM(J:J)</f>
        <v>0</v>
      </c>
      <c r="T9" s="13">
        <f>SUM(K:K)</f>
        <v>0</v>
      </c>
    </row>
    <row r="10" spans="1:20" x14ac:dyDescent="0.25">
      <c r="D10" s="16"/>
      <c r="F10" s="3"/>
      <c r="P10" s="46"/>
      <c r="R10" s="11"/>
      <c r="S10" s="3"/>
      <c r="T10" s="13"/>
    </row>
    <row r="11" spans="1:20" x14ac:dyDescent="0.25">
      <c r="D11" s="16"/>
      <c r="F11" s="3"/>
      <c r="P11" s="46"/>
      <c r="R11" s="11" t="s">
        <v>22</v>
      </c>
      <c r="S11" s="3">
        <f>SUM(S7:S9)</f>
        <v>0</v>
      </c>
      <c r="T11" s="12">
        <f>SUM(T7:T9)</f>
        <v>0</v>
      </c>
    </row>
    <row r="12" spans="1:20" x14ac:dyDescent="0.25">
      <c r="D12" s="16"/>
      <c r="F12" s="3"/>
      <c r="P12" s="46"/>
      <c r="R12" s="11"/>
      <c r="S12" s="3"/>
      <c r="T12" s="13"/>
    </row>
    <row r="13" spans="1:20" ht="15.75" thickBot="1" x14ac:dyDescent="0.3">
      <c r="D13" s="16"/>
      <c r="F13" s="3"/>
      <c r="P13" s="46"/>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 priority="9" operator="greaterThan">
      <formula>3</formula>
    </cfRule>
  </conditionalFormatting>
  <conditionalFormatting sqref="S18:T18">
    <cfRule type="cellIs" dxfId="7" priority="2" operator="greaterThan">
      <formula>3</formula>
    </cfRule>
  </conditionalFormatting>
  <conditionalFormatting sqref="S19:T20">
    <cfRule type="cellIs" dxfId="6" priority="8" operator="greaterThan">
      <formula>3</formula>
    </cfRule>
  </conditionalFormatting>
  <conditionalFormatting sqref="S21:T21">
    <cfRule type="cellIs" dxfId="5" priority="7" operator="greaterThan">
      <formula>6</formula>
    </cfRule>
  </conditionalFormatting>
  <conditionalFormatting sqref="S22:T22">
    <cfRule type="cellIs" dxfId="4" priority="1" operator="greaterThan">
      <formula>3</formula>
    </cfRule>
  </conditionalFormatting>
  <conditionalFormatting sqref="S23:T23">
    <cfRule type="cellIs" dxfId="3" priority="5" operator="greaterThan">
      <formula>9</formula>
    </cfRule>
  </conditionalFormatting>
  <conditionalFormatting sqref="S24:T24">
    <cfRule type="cellIs" dxfId="2" priority="4" operator="greaterThan">
      <formula>6</formula>
    </cfRule>
  </conditionalFormatting>
  <conditionalFormatting sqref="S25:T25">
    <cfRule type="cellIs" dxfId="1" priority="3" operator="greaterThan">
      <formula>3</formula>
    </cfRule>
  </conditionalFormatting>
  <conditionalFormatting sqref="S26:T26">
    <cfRule type="cellIs" dxfId="0" priority="6" operator="greaterThan">
      <formula>6</formula>
    </cfRule>
  </conditionalFormatting>
  <dataValidations count="15">
    <dataValidation type="custom" allowBlank="1" showErrorMessage="1" error="Only 6 credits of GA can be double counted." sqref="S17" xr:uid="{6BF71B41-2D51-45C2-9712-6EEAE3088596}">
      <formula1>SUMIF(O:O,"*"&amp;R17&amp;"*",M:M)&lt;7</formula1>
    </dataValidation>
    <dataValidation type="custom" allowBlank="1" showInputMessage="1" showErrorMessage="1" error="Only 9 credits of GWS can be double counted." sqref="T23:T26" xr:uid="{C8346B7A-2610-4A65-BB7B-35F1C3389093}">
      <formula1>SUMIF(O:O,"GWS",N:N)&lt;10</formula1>
    </dataValidation>
    <dataValidation type="custom" allowBlank="1" showInputMessage="1" showErrorMessage="1" error="Only 6 credits of GS can be double counted." sqref="T22" xr:uid="{896A2157-EA4C-4952-82CA-2474CBCA5FCB}">
      <formula1>SUMIF(O:O,"GS",N:N)&lt;7</formula1>
    </dataValidation>
    <dataValidation type="custom" allowBlank="1" showInputMessage="1" showErrorMessage="1" error="Only 6 credits of GQ can be double counted." sqref="T21" xr:uid="{791E6816-1150-49A4-AA28-14F3FDA54FE1}">
      <formula1>SUMIF(O:O,"GQ",N:N)&lt;7</formula1>
    </dataValidation>
    <dataValidation type="custom" allowBlank="1" showInputMessage="1" showErrorMessage="1" error="Only 9 credits of GN can be double counted." sqref="T20" xr:uid="{8E790634-BEAE-4A7A-9003-6B32B3DCD9EE}">
      <formula1>SUMIF(O:O,"GN",N:N)&lt;10</formula1>
    </dataValidation>
    <dataValidation type="custom" allowBlank="1" showInputMessage="1" showErrorMessage="1" error="Only 3 credits of GHW can be double counted." sqref="T19" xr:uid="{DD08D43C-8EEF-40D6-ABAA-6B3D186C8763}">
      <formula1>SUMIF(O:O,"GHW",N:N)&lt;4</formula1>
    </dataValidation>
    <dataValidation type="custom" allowBlank="1" showInputMessage="1" showErrorMessage="1" error="Only 6 credits of GH can be double counted." sqref="T18" xr:uid="{2C28B5BE-6761-46C1-BB52-0669A19FE0D3}">
      <formula1>SUMIF(O:O,"GH",N:N)&lt;7</formula1>
    </dataValidation>
    <dataValidation type="custom" allowBlank="1" showInputMessage="1" showErrorMessage="1" error="Only 6 credits of GA can double count." sqref="T17" xr:uid="{8EBB5101-1751-4E4B-9A26-D3B20EE9E3CE}">
      <formula1>SUMIF(O:O,"GA",N:N)&lt;7</formula1>
    </dataValidation>
    <dataValidation type="custom" allowBlank="1" showErrorMessage="1" error="Only 9 credits of GWS can be double counted." sqref="S23:S26" xr:uid="{04F20980-6225-4095-B62B-4292A5EFC9DF}">
      <formula1>SUMIF(O:O,"GWS",M:M)&lt;10</formula1>
    </dataValidation>
    <dataValidation type="custom" allowBlank="1" showErrorMessage="1" error="Only 6 credits of GS can be double counted." sqref="S22" xr:uid="{63DC58C8-DE9F-46D5-9889-00124CA092D9}">
      <formula1>SUMIF(O:O,"GS",M:M)&lt;7</formula1>
    </dataValidation>
    <dataValidation type="custom" allowBlank="1" showErrorMessage="1" error="Only 6 credits of GQ can be double counted." sqref="S21" xr:uid="{453CD0A1-E07B-4042-974A-74A547DA94D9}">
      <formula1>SUMIF(O:O,"GQ",M:M)&lt;7</formula1>
    </dataValidation>
    <dataValidation type="custom" allowBlank="1" showErrorMessage="1" error="Only 9 credits of GN can be double counted." sqref="S20" xr:uid="{F19622D2-FE14-42E2-A729-276EE89A36BC}">
      <formula1>SUMIF(O:O,"GN",M:M)&lt;10</formula1>
    </dataValidation>
    <dataValidation type="custom" allowBlank="1" showErrorMessage="1" error="Only 3 credits of GHW can be double counted." sqref="S19" xr:uid="{D766BAC4-8A9D-4BD1-8B4B-9EDC85F4F46D}">
      <formula1>SUMIF(O:O,"GHW",M:M)&lt;4</formula1>
    </dataValidation>
    <dataValidation type="custom" allowBlank="1" showErrorMessage="1" error="Only 6 credits of GH can be double counted." sqref="S18" xr:uid="{927201C6-9764-4200-89A6-387826B9AC24}">
      <formula1>SUMIF(O:O,"GH",M:M)&lt;7</formula1>
    </dataValidation>
    <dataValidation type="list" allowBlank="1" showInputMessage="1" showErrorMessage="1" sqref="P7:P1048576" xr:uid="{640E4B06-2B88-4494-A8AE-8F0CE427EF4C}">
      <formula1>$R$17:$R$26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8435-CC85-4C52-B3DF-246B9D436D77}">
  <dimension ref="A1:B18"/>
  <sheetViews>
    <sheetView zoomScaleNormal="100" workbookViewId="0">
      <selection sqref="A1:XFD1"/>
    </sheetView>
  </sheetViews>
  <sheetFormatPr defaultRowHeight="15" x14ac:dyDescent="0.25"/>
  <cols>
    <col min="1" max="1" width="47.5703125" bestFit="1" customWidth="1"/>
    <col min="2" max="2" width="95.5703125" style="4" customWidth="1"/>
  </cols>
  <sheetData>
    <row r="1" spans="1:2" s="105" customFormat="1" ht="18.75" x14ac:dyDescent="0.3">
      <c r="A1" s="105" t="s">
        <v>15</v>
      </c>
    </row>
    <row r="3" spans="1:2" ht="15.75" x14ac:dyDescent="0.25">
      <c r="A3" s="44" t="s">
        <v>61</v>
      </c>
      <c r="B3" s="45" t="s">
        <v>62</v>
      </c>
    </row>
    <row r="5" spans="1:2" x14ac:dyDescent="0.25">
      <c r="A5" s="46" t="s">
        <v>2</v>
      </c>
      <c r="B5" s="4" t="s">
        <v>47</v>
      </c>
    </row>
    <row r="6" spans="1:2" x14ac:dyDescent="0.25">
      <c r="A6" s="46" t="s">
        <v>3</v>
      </c>
      <c r="B6" s="4" t="s">
        <v>48</v>
      </c>
    </row>
    <row r="7" spans="1:2" ht="30" x14ac:dyDescent="0.25">
      <c r="A7" s="46" t="s">
        <v>4</v>
      </c>
      <c r="B7" s="4" t="s">
        <v>49</v>
      </c>
    </row>
    <row r="8" spans="1:2" ht="30" x14ac:dyDescent="0.25">
      <c r="A8" s="46" t="s">
        <v>9</v>
      </c>
      <c r="B8" s="4" t="s">
        <v>50</v>
      </c>
    </row>
    <row r="9" spans="1:2" ht="30" x14ac:dyDescent="0.25">
      <c r="A9" s="46" t="s">
        <v>120</v>
      </c>
      <c r="B9" s="4" t="s">
        <v>121</v>
      </c>
    </row>
    <row r="10" spans="1:2" ht="75" x14ac:dyDescent="0.25">
      <c r="A10" s="46" t="s">
        <v>51</v>
      </c>
      <c r="B10" s="4" t="s">
        <v>52</v>
      </c>
    </row>
    <row r="11" spans="1:2" ht="45" x14ac:dyDescent="0.25">
      <c r="A11" s="46" t="s">
        <v>45</v>
      </c>
      <c r="B11" s="4" t="s">
        <v>53</v>
      </c>
    </row>
    <row r="12" spans="1:2" x14ac:dyDescent="0.25">
      <c r="A12" s="46" t="s">
        <v>18</v>
      </c>
      <c r="B12" s="4" t="s">
        <v>54</v>
      </c>
    </row>
    <row r="13" spans="1:2" ht="60" x14ac:dyDescent="0.25">
      <c r="A13" s="46" t="s">
        <v>6</v>
      </c>
      <c r="B13" s="4" t="s">
        <v>55</v>
      </c>
    </row>
    <row r="14" spans="1:2" ht="45" x14ac:dyDescent="0.25">
      <c r="A14" s="46" t="s">
        <v>56</v>
      </c>
      <c r="B14" s="4" t="s">
        <v>57</v>
      </c>
    </row>
    <row r="15" spans="1:2" ht="30" x14ac:dyDescent="0.25">
      <c r="A15" s="46" t="s">
        <v>58</v>
      </c>
      <c r="B15" s="4" t="s">
        <v>170</v>
      </c>
    </row>
    <row r="16" spans="1:2" ht="120" x14ac:dyDescent="0.25">
      <c r="A16" s="46" t="s">
        <v>107</v>
      </c>
      <c r="B16" s="4" t="s">
        <v>171</v>
      </c>
    </row>
    <row r="17" spans="1:2" ht="60" x14ac:dyDescent="0.25">
      <c r="A17" s="46" t="s">
        <v>13</v>
      </c>
      <c r="B17" s="4" t="s">
        <v>59</v>
      </c>
    </row>
    <row r="18" spans="1:2" ht="75" x14ac:dyDescent="0.25">
      <c r="A18" s="46" t="s">
        <v>60</v>
      </c>
      <c r="B18" s="4" t="s">
        <v>172</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2EAC-C6EB-4104-A9ED-111188C2CE57}">
  <dimension ref="A1:K39"/>
  <sheetViews>
    <sheetView zoomScaleNormal="100" workbookViewId="0">
      <selection sqref="A1:XFD1"/>
    </sheetView>
  </sheetViews>
  <sheetFormatPr defaultRowHeight="15" x14ac:dyDescent="0.25"/>
  <cols>
    <col min="1" max="1" width="54.42578125" bestFit="1" customWidth="1"/>
    <col min="2" max="2" width="43.140625" customWidth="1"/>
    <col min="3" max="3" width="38" customWidth="1"/>
    <col min="4" max="4" width="39.5703125" customWidth="1"/>
    <col min="5" max="5" width="33.5703125" customWidth="1"/>
    <col min="6" max="6" width="38" customWidth="1"/>
    <col min="7" max="7" width="40.7109375" customWidth="1"/>
    <col min="8" max="9" width="39.5703125" customWidth="1"/>
    <col min="10" max="10" width="33.5703125" customWidth="1"/>
  </cols>
  <sheetData>
    <row r="1" spans="1:11" s="105" customFormat="1" ht="18.75" x14ac:dyDescent="0.3">
      <c r="A1" s="105" t="s">
        <v>63</v>
      </c>
    </row>
    <row r="4" spans="1:11" ht="15.75" x14ac:dyDescent="0.25">
      <c r="A4" s="151" t="s">
        <v>107</v>
      </c>
      <c r="B4" s="138" t="s">
        <v>64</v>
      </c>
      <c r="C4" s="139"/>
      <c r="D4" s="139"/>
      <c r="E4" s="139"/>
      <c r="F4" s="140"/>
      <c r="G4" s="138" t="s">
        <v>65</v>
      </c>
      <c r="H4" s="139"/>
      <c r="I4" s="139"/>
      <c r="J4" s="139"/>
      <c r="K4" s="31"/>
    </row>
    <row r="5" spans="1:11" x14ac:dyDescent="0.25">
      <c r="A5" s="152"/>
      <c r="B5" s="33" t="s">
        <v>72</v>
      </c>
      <c r="C5" s="75" t="s">
        <v>74</v>
      </c>
      <c r="D5" s="75" t="s">
        <v>77</v>
      </c>
      <c r="E5" s="75" t="s">
        <v>173</v>
      </c>
      <c r="F5" s="88" t="s">
        <v>174</v>
      </c>
      <c r="G5" s="33" t="s">
        <v>72</v>
      </c>
      <c r="H5" s="75" t="s">
        <v>76</v>
      </c>
      <c r="I5" s="75" t="s">
        <v>175</v>
      </c>
      <c r="J5" s="75" t="s">
        <v>176</v>
      </c>
      <c r="K5" s="31"/>
    </row>
    <row r="6" spans="1:11" ht="60" x14ac:dyDescent="0.25">
      <c r="A6" s="152"/>
      <c r="B6" s="53" t="s">
        <v>73</v>
      </c>
      <c r="C6" s="76" t="s">
        <v>85</v>
      </c>
      <c r="D6" s="76" t="s">
        <v>83</v>
      </c>
      <c r="E6" s="76" t="s">
        <v>177</v>
      </c>
      <c r="F6" s="76" t="s">
        <v>178</v>
      </c>
      <c r="G6" s="53" t="s">
        <v>75</v>
      </c>
      <c r="H6" s="76" t="s">
        <v>78</v>
      </c>
      <c r="I6" s="76" t="s">
        <v>83</v>
      </c>
      <c r="J6" s="76" t="s">
        <v>179</v>
      </c>
      <c r="K6" s="31"/>
    </row>
    <row r="7" spans="1:11" ht="60" x14ac:dyDescent="0.25">
      <c r="A7" s="152"/>
      <c r="B7" s="89" t="s">
        <v>112</v>
      </c>
      <c r="C7" s="77" t="s">
        <v>86</v>
      </c>
      <c r="D7" s="76" t="s">
        <v>87</v>
      </c>
      <c r="E7" s="76" t="s">
        <v>180</v>
      </c>
      <c r="F7" s="90" t="s">
        <v>181</v>
      </c>
      <c r="G7" s="53"/>
      <c r="H7" s="77" t="s">
        <v>79</v>
      </c>
      <c r="I7" s="77" t="s">
        <v>80</v>
      </c>
      <c r="J7" s="77"/>
      <c r="K7" s="31"/>
    </row>
    <row r="8" spans="1:11" ht="75" x14ac:dyDescent="0.25">
      <c r="A8" s="153"/>
      <c r="B8" s="53"/>
      <c r="C8" s="91" t="s">
        <v>84</v>
      </c>
      <c r="D8" s="76" t="s">
        <v>80</v>
      </c>
      <c r="E8" s="90" t="s">
        <v>182</v>
      </c>
      <c r="F8" s="92"/>
      <c r="G8" s="77"/>
      <c r="H8" s="91" t="s">
        <v>84</v>
      </c>
      <c r="I8" s="77" t="s">
        <v>82</v>
      </c>
      <c r="J8" s="77"/>
      <c r="K8" s="31"/>
    </row>
    <row r="9" spans="1:11" x14ac:dyDescent="0.25">
      <c r="A9" s="153"/>
      <c r="B9" s="53"/>
      <c r="C9" s="77"/>
      <c r="D9" s="76" t="s">
        <v>82</v>
      </c>
      <c r="E9" s="77"/>
      <c r="F9" s="92"/>
      <c r="G9" s="77"/>
      <c r="H9" s="77"/>
      <c r="I9" s="77" t="s">
        <v>81</v>
      </c>
      <c r="J9" s="77"/>
      <c r="K9" s="31"/>
    </row>
    <row r="10" spans="1:11" ht="90" x14ac:dyDescent="0.25">
      <c r="A10" s="153"/>
      <c r="B10" s="53"/>
      <c r="C10" s="91"/>
      <c r="D10" s="76" t="s">
        <v>81</v>
      </c>
      <c r="E10" s="77"/>
      <c r="F10" s="92"/>
      <c r="G10" s="77"/>
      <c r="H10" s="77"/>
      <c r="I10" s="90" t="s">
        <v>183</v>
      </c>
      <c r="J10" s="77"/>
      <c r="K10" s="31"/>
    </row>
    <row r="11" spans="1:11" ht="45" x14ac:dyDescent="0.25">
      <c r="A11" s="150"/>
      <c r="B11" s="93"/>
      <c r="C11" s="94"/>
      <c r="D11" s="95" t="s">
        <v>184</v>
      </c>
      <c r="E11" s="77"/>
      <c r="F11" s="96"/>
      <c r="G11" s="94"/>
      <c r="H11" s="94"/>
      <c r="I11" s="95"/>
      <c r="J11" s="77"/>
      <c r="K11" s="31"/>
    </row>
    <row r="12" spans="1:11" x14ac:dyDescent="0.25">
      <c r="C12" s="50"/>
      <c r="D12" s="50"/>
      <c r="E12" s="97"/>
      <c r="J12" s="98"/>
    </row>
    <row r="13" spans="1:11" ht="15.75" x14ac:dyDescent="0.25">
      <c r="A13" s="135" t="s">
        <v>95</v>
      </c>
      <c r="B13" s="138" t="s">
        <v>64</v>
      </c>
      <c r="C13" s="139"/>
      <c r="D13" s="139"/>
      <c r="E13" s="140"/>
      <c r="F13" s="139" t="s">
        <v>65</v>
      </c>
      <c r="G13" s="139"/>
      <c r="H13" s="139"/>
      <c r="I13" s="140"/>
    </row>
    <row r="14" spans="1:11" ht="30" x14ac:dyDescent="0.25">
      <c r="A14" s="149"/>
      <c r="B14" s="99" t="s">
        <v>72</v>
      </c>
      <c r="C14" s="100" t="s">
        <v>88</v>
      </c>
      <c r="D14" s="88" t="s">
        <v>89</v>
      </c>
      <c r="E14" s="101" t="s">
        <v>90</v>
      </c>
      <c r="F14" s="100" t="s">
        <v>72</v>
      </c>
      <c r="G14" s="100" t="s">
        <v>88</v>
      </c>
      <c r="H14" s="88" t="s">
        <v>89</v>
      </c>
      <c r="I14" s="101" t="s">
        <v>90</v>
      </c>
    </row>
    <row r="15" spans="1:11" ht="60" x14ac:dyDescent="0.25">
      <c r="A15" s="149"/>
      <c r="B15" s="53" t="s">
        <v>97</v>
      </c>
      <c r="C15" s="76" t="s">
        <v>66</v>
      </c>
      <c r="D15" s="77" t="s">
        <v>91</v>
      </c>
      <c r="E15" s="48" t="s">
        <v>67</v>
      </c>
      <c r="F15" s="77" t="s">
        <v>98</v>
      </c>
      <c r="G15" s="76" t="s">
        <v>93</v>
      </c>
      <c r="H15" s="76" t="s">
        <v>94</v>
      </c>
      <c r="I15" s="48" t="s">
        <v>67</v>
      </c>
    </row>
    <row r="16" spans="1:11" ht="45" x14ac:dyDescent="0.25">
      <c r="A16" s="149"/>
      <c r="B16" s="53"/>
      <c r="C16" s="77"/>
      <c r="D16" s="77" t="s">
        <v>92</v>
      </c>
      <c r="E16" s="54" t="s">
        <v>96</v>
      </c>
      <c r="F16" s="77"/>
      <c r="G16" s="77"/>
      <c r="H16" s="90" t="s">
        <v>185</v>
      </c>
      <c r="I16" s="54" t="s">
        <v>96</v>
      </c>
    </row>
    <row r="17" spans="1:9" ht="45" x14ac:dyDescent="0.25">
      <c r="A17" s="150"/>
      <c r="B17" s="93"/>
      <c r="C17" s="94"/>
      <c r="D17" s="95" t="s">
        <v>185</v>
      </c>
      <c r="E17" s="96"/>
      <c r="F17" s="94"/>
      <c r="G17" s="94"/>
      <c r="H17" s="94"/>
      <c r="I17" s="96"/>
    </row>
    <row r="19" spans="1:9" ht="15.75" x14ac:dyDescent="0.25">
      <c r="A19" s="133" t="s">
        <v>68</v>
      </c>
      <c r="B19" s="138" t="s">
        <v>99</v>
      </c>
      <c r="C19" s="139"/>
      <c r="D19" s="139"/>
      <c r="E19" s="140"/>
    </row>
    <row r="20" spans="1:9" x14ac:dyDescent="0.25">
      <c r="A20" s="141"/>
      <c r="B20" s="33" t="s">
        <v>14</v>
      </c>
      <c r="C20" s="75" t="s">
        <v>186</v>
      </c>
      <c r="D20" s="75" t="s">
        <v>101</v>
      </c>
      <c r="E20" s="47" t="s">
        <v>187</v>
      </c>
    </row>
    <row r="21" spans="1:9" ht="45" x14ac:dyDescent="0.25">
      <c r="A21" s="141"/>
      <c r="B21" s="31" t="s">
        <v>100</v>
      </c>
      <c r="C21" s="4" t="s">
        <v>188</v>
      </c>
      <c r="D21" s="4" t="s">
        <v>189</v>
      </c>
      <c r="E21" s="29" t="s">
        <v>102</v>
      </c>
    </row>
    <row r="22" spans="1:9" ht="90" x14ac:dyDescent="0.25">
      <c r="A22" s="134"/>
      <c r="B22" s="55"/>
      <c r="C22" s="50"/>
      <c r="D22" s="51" t="s">
        <v>190</v>
      </c>
      <c r="E22" s="52" t="s">
        <v>103</v>
      </c>
    </row>
    <row r="24" spans="1:9" ht="15.75" x14ac:dyDescent="0.25">
      <c r="A24" s="146" t="s">
        <v>119</v>
      </c>
      <c r="B24" s="138" t="s">
        <v>64</v>
      </c>
      <c r="C24" s="139"/>
      <c r="D24" s="140"/>
      <c r="E24" s="138" t="s">
        <v>65</v>
      </c>
      <c r="F24" s="139"/>
      <c r="G24" s="140"/>
    </row>
    <row r="25" spans="1:9" x14ac:dyDescent="0.25">
      <c r="A25" s="147"/>
      <c r="B25" s="58" t="s">
        <v>69</v>
      </c>
      <c r="C25" s="144" t="s">
        <v>70</v>
      </c>
      <c r="D25" s="145"/>
      <c r="E25" s="58" t="s">
        <v>69</v>
      </c>
      <c r="F25" s="144" t="s">
        <v>70</v>
      </c>
      <c r="G25" s="145"/>
    </row>
    <row r="26" spans="1:9" ht="45" x14ac:dyDescent="0.25">
      <c r="A26" s="147"/>
      <c r="B26" s="59" t="s">
        <v>71</v>
      </c>
      <c r="C26" s="142" t="s">
        <v>106</v>
      </c>
      <c r="D26" s="143"/>
      <c r="E26" s="59" t="s">
        <v>71</v>
      </c>
      <c r="F26" s="142" t="s">
        <v>106</v>
      </c>
      <c r="G26" s="143"/>
    </row>
    <row r="27" spans="1:9" ht="75" x14ac:dyDescent="0.25">
      <c r="A27" s="148"/>
      <c r="B27" s="60"/>
      <c r="C27" s="56" t="s">
        <v>104</v>
      </c>
      <c r="D27" s="57" t="s">
        <v>105</v>
      </c>
      <c r="E27" s="60"/>
      <c r="F27" s="56" t="s">
        <v>104</v>
      </c>
      <c r="G27" s="57" t="s">
        <v>105</v>
      </c>
    </row>
    <row r="29" spans="1:9" ht="31.5" x14ac:dyDescent="0.25">
      <c r="A29" s="133" t="s">
        <v>56</v>
      </c>
      <c r="B29" s="61" t="s">
        <v>109</v>
      </c>
      <c r="C29" s="63" t="s">
        <v>108</v>
      </c>
      <c r="D29" s="64" t="s">
        <v>65</v>
      </c>
    </row>
    <row r="30" spans="1:9" ht="60" x14ac:dyDescent="0.25">
      <c r="A30" s="134"/>
      <c r="B30" s="62" t="s">
        <v>110</v>
      </c>
      <c r="C30" s="62" t="s">
        <v>111</v>
      </c>
      <c r="D30" s="57" t="s">
        <v>110</v>
      </c>
    </row>
    <row r="32" spans="1:9" ht="31.5" x14ac:dyDescent="0.25">
      <c r="A32" s="135" t="s">
        <v>9</v>
      </c>
      <c r="B32" s="61" t="s">
        <v>109</v>
      </c>
      <c r="C32" s="63" t="s">
        <v>108</v>
      </c>
      <c r="D32" s="64" t="s">
        <v>65</v>
      </c>
    </row>
    <row r="33" spans="1:4" ht="90" x14ac:dyDescent="0.25">
      <c r="A33" s="136"/>
      <c r="B33" s="59" t="s">
        <v>115</v>
      </c>
      <c r="C33" s="59" t="s">
        <v>116</v>
      </c>
      <c r="D33" s="49" t="s">
        <v>115</v>
      </c>
    </row>
    <row r="34" spans="1:4" ht="45" x14ac:dyDescent="0.25">
      <c r="A34" s="137"/>
      <c r="B34" s="65" t="s">
        <v>113</v>
      </c>
      <c r="C34" s="65" t="s">
        <v>113</v>
      </c>
      <c r="D34" s="52" t="s">
        <v>114</v>
      </c>
    </row>
    <row r="39" spans="1:4" x14ac:dyDescent="0.25">
      <c r="B39" s="4"/>
    </row>
  </sheetData>
  <mergeCells count="18">
    <mergeCell ref="A13:A17"/>
    <mergeCell ref="B13:E13"/>
    <mergeCell ref="F13:I13"/>
    <mergeCell ref="A1:XFD1"/>
    <mergeCell ref="A4:A11"/>
    <mergeCell ref="B4:F4"/>
    <mergeCell ref="G4:J4"/>
    <mergeCell ref="A29:A30"/>
    <mergeCell ref="A32:A34"/>
    <mergeCell ref="B19:E19"/>
    <mergeCell ref="A19:A22"/>
    <mergeCell ref="C26:D26"/>
    <mergeCell ref="C25:D25"/>
    <mergeCell ref="B24:D24"/>
    <mergeCell ref="E24:G24"/>
    <mergeCell ref="F25:G25"/>
    <mergeCell ref="F26:G26"/>
    <mergeCell ref="A24:A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F1DE-0209-44B7-A5E3-3C57B75A293F}">
  <dimension ref="A1:AQ28"/>
  <sheetViews>
    <sheetView zoomScaleNormal="100" workbookViewId="0">
      <selection sqref="A1:XFD1"/>
    </sheetView>
  </sheetViews>
  <sheetFormatPr defaultRowHeight="15" x14ac:dyDescent="0.25"/>
  <cols>
    <col min="1" max="1" width="38.5703125" bestFit="1" customWidth="1"/>
    <col min="2" max="2" width="15.42578125" bestFit="1" customWidth="1"/>
    <col min="3" max="3" width="15.85546875" bestFit="1" customWidth="1"/>
    <col min="5" max="5" width="39.85546875" bestFit="1" customWidth="1"/>
    <col min="6" max="6" width="15.42578125" bestFit="1" customWidth="1"/>
    <col min="7" max="7" width="15.85546875" bestFit="1" customWidth="1"/>
    <col min="8" max="8" width="1.85546875" customWidth="1"/>
    <col min="9" max="9" width="39.85546875" bestFit="1" customWidth="1"/>
    <col min="10" max="10" width="15.42578125" bestFit="1" customWidth="1"/>
    <col min="11" max="11" width="15.85546875" bestFit="1" customWidth="1"/>
    <col min="12" max="12" width="1.85546875" customWidth="1"/>
    <col min="13" max="13" width="39.85546875" bestFit="1" customWidth="1"/>
    <col min="14" max="14" width="15.42578125" bestFit="1" customWidth="1"/>
    <col min="15" max="15" width="15.85546875" bestFit="1" customWidth="1"/>
    <col min="16" max="16" width="1.85546875" customWidth="1"/>
    <col min="17" max="17" width="39.85546875" bestFit="1" customWidth="1"/>
    <col min="18" max="18" width="15.42578125" bestFit="1" customWidth="1"/>
    <col min="19" max="19" width="15.85546875" bestFit="1" customWidth="1"/>
    <col min="20" max="20" width="1.85546875" customWidth="1"/>
    <col min="21" max="21" width="39.85546875" bestFit="1" customWidth="1"/>
    <col min="22" max="22" width="15.42578125" bestFit="1" customWidth="1"/>
    <col min="23" max="23" width="15.85546875" bestFit="1" customWidth="1"/>
    <col min="24" max="24" width="1.85546875" customWidth="1"/>
    <col min="25" max="25" width="39.85546875" bestFit="1" customWidth="1"/>
    <col min="26" max="26" width="15.42578125" bestFit="1" customWidth="1"/>
    <col min="27" max="27" width="15.85546875" bestFit="1" customWidth="1"/>
    <col min="28" max="28" width="1.85546875" customWidth="1"/>
    <col min="29" max="29" width="39.85546875" bestFit="1" customWidth="1"/>
    <col min="30" max="30" width="15.42578125" bestFit="1" customWidth="1"/>
    <col min="31" max="31" width="15.85546875" bestFit="1" customWidth="1"/>
    <col min="32" max="32" width="1.85546875" customWidth="1"/>
    <col min="33" max="33" width="39.85546875" bestFit="1" customWidth="1"/>
    <col min="34" max="34" width="15.42578125" bestFit="1" customWidth="1"/>
    <col min="35" max="35" width="15.85546875" bestFit="1" customWidth="1"/>
    <col min="36" max="36" width="1.85546875" customWidth="1"/>
    <col min="37" max="37" width="39.85546875" bestFit="1" customWidth="1"/>
    <col min="38" max="38" width="15.42578125" bestFit="1" customWidth="1"/>
    <col min="39" max="39" width="15.85546875" bestFit="1" customWidth="1"/>
    <col min="40" max="40" width="1.85546875" customWidth="1"/>
    <col min="41" max="41" width="39.85546875" bestFit="1" customWidth="1"/>
    <col min="42" max="42" width="15.42578125" bestFit="1" customWidth="1"/>
    <col min="43" max="43" width="15.85546875" bestFit="1" customWidth="1"/>
  </cols>
  <sheetData>
    <row r="1" spans="1:43" s="105" customFormat="1" ht="18.75" x14ac:dyDescent="0.3">
      <c r="A1" s="105" t="s">
        <v>5</v>
      </c>
    </row>
    <row r="2" spans="1:43" ht="15.75" thickBot="1" x14ac:dyDescent="0.3"/>
    <row r="3" spans="1:43" ht="17.25" x14ac:dyDescent="0.3">
      <c r="A3" s="20" t="s">
        <v>19</v>
      </c>
      <c r="B3" s="6"/>
      <c r="C3" s="7"/>
      <c r="E3" s="25" t="s">
        <v>21</v>
      </c>
      <c r="F3" s="26"/>
      <c r="G3" s="27"/>
      <c r="I3" s="25" t="s">
        <v>21</v>
      </c>
      <c r="J3" s="26"/>
      <c r="K3" s="27"/>
      <c r="M3" s="25" t="s">
        <v>21</v>
      </c>
      <c r="N3" s="26"/>
      <c r="O3" s="27"/>
      <c r="Q3" s="25" t="s">
        <v>21</v>
      </c>
      <c r="R3" s="26"/>
      <c r="S3" s="27"/>
      <c r="U3" s="25" t="s">
        <v>21</v>
      </c>
      <c r="V3" s="26"/>
      <c r="W3" s="27"/>
      <c r="Y3" s="25" t="s">
        <v>21</v>
      </c>
      <c r="Z3" s="26"/>
      <c r="AA3" s="27"/>
      <c r="AC3" s="25" t="s">
        <v>21</v>
      </c>
      <c r="AD3" s="26"/>
      <c r="AE3" s="27"/>
      <c r="AG3" s="25" t="s">
        <v>21</v>
      </c>
      <c r="AH3" s="26"/>
      <c r="AI3" s="27"/>
      <c r="AK3" s="25" t="s">
        <v>21</v>
      </c>
      <c r="AL3" s="26"/>
      <c r="AM3" s="27"/>
      <c r="AO3" s="25" t="s">
        <v>21</v>
      </c>
      <c r="AP3" s="26"/>
      <c r="AQ3" s="27"/>
    </row>
    <row r="4" spans="1:43" ht="17.25" x14ac:dyDescent="0.3">
      <c r="A4" s="21"/>
      <c r="B4" s="1" t="s">
        <v>0</v>
      </c>
      <c r="C4" s="10" t="s">
        <v>1</v>
      </c>
      <c r="E4" s="28"/>
      <c r="G4" s="29"/>
      <c r="I4" s="28"/>
      <c r="K4" s="29"/>
      <c r="M4" s="28"/>
      <c r="O4" s="29"/>
      <c r="Q4" s="28"/>
      <c r="S4" s="29"/>
      <c r="U4" s="28"/>
      <c r="W4" s="29"/>
      <c r="Y4" s="28"/>
      <c r="AA4" s="29"/>
      <c r="AC4" s="28"/>
      <c r="AE4" s="29"/>
      <c r="AG4" s="28"/>
      <c r="AI4" s="29"/>
      <c r="AK4" s="28"/>
      <c r="AM4" s="29"/>
      <c r="AO4" s="28"/>
      <c r="AQ4" s="29"/>
    </row>
    <row r="5" spans="1:43" ht="15.75" x14ac:dyDescent="0.25">
      <c r="A5" s="22" t="s">
        <v>16</v>
      </c>
      <c r="C5" s="13"/>
      <c r="E5" s="30" t="s">
        <v>20</v>
      </c>
      <c r="G5" s="29"/>
      <c r="I5" s="30" t="s">
        <v>23</v>
      </c>
      <c r="K5" s="29"/>
      <c r="M5" s="30" t="s">
        <v>24</v>
      </c>
      <c r="O5" s="29"/>
      <c r="Q5" s="30" t="s">
        <v>25</v>
      </c>
      <c r="S5" s="29"/>
      <c r="U5" s="30" t="s">
        <v>26</v>
      </c>
      <c r="W5" s="29"/>
      <c r="Y5" s="30" t="s">
        <v>27</v>
      </c>
      <c r="AA5" s="29"/>
      <c r="AC5" s="30" t="s">
        <v>28</v>
      </c>
      <c r="AE5" s="29"/>
      <c r="AG5" s="30" t="s">
        <v>29</v>
      </c>
      <c r="AI5" s="29"/>
      <c r="AK5" s="30" t="s">
        <v>30</v>
      </c>
      <c r="AM5" s="29"/>
      <c r="AO5" s="30" t="s">
        <v>31</v>
      </c>
      <c r="AQ5" s="29"/>
    </row>
    <row r="6" spans="1:43" x14ac:dyDescent="0.25">
      <c r="A6" s="11" t="s">
        <v>2</v>
      </c>
      <c r="B6" s="3">
        <f t="shared" ref="B6:C8" si="0">F8</f>
        <v>0</v>
      </c>
      <c r="C6" s="12">
        <f t="shared" si="0"/>
        <v>0</v>
      </c>
      <c r="E6" s="31"/>
      <c r="F6" s="1" t="s">
        <v>0</v>
      </c>
      <c r="G6" s="32" t="s">
        <v>1</v>
      </c>
      <c r="I6" s="31"/>
      <c r="J6" s="1" t="s">
        <v>0</v>
      </c>
      <c r="K6" s="32" t="s">
        <v>1</v>
      </c>
      <c r="M6" s="31"/>
      <c r="N6" s="1" t="s">
        <v>0</v>
      </c>
      <c r="O6" s="32" t="s">
        <v>1</v>
      </c>
      <c r="Q6" s="31"/>
      <c r="R6" s="1" t="s">
        <v>0</v>
      </c>
      <c r="S6" s="32" t="s">
        <v>1</v>
      </c>
      <c r="U6" s="31"/>
      <c r="V6" s="1" t="s">
        <v>0</v>
      </c>
      <c r="W6" s="32" t="s">
        <v>1</v>
      </c>
      <c r="Y6" s="31"/>
      <c r="Z6" s="1" t="s">
        <v>0</v>
      </c>
      <c r="AA6" s="32" t="s">
        <v>1</v>
      </c>
      <c r="AC6" s="31"/>
      <c r="AD6" s="1" t="s">
        <v>0</v>
      </c>
      <c r="AE6" s="32" t="s">
        <v>1</v>
      </c>
      <c r="AG6" s="31"/>
      <c r="AH6" s="1" t="s">
        <v>0</v>
      </c>
      <c r="AI6" s="32" t="s">
        <v>1</v>
      </c>
      <c r="AK6" s="31"/>
      <c r="AL6" s="1" t="s">
        <v>0</v>
      </c>
      <c r="AM6" s="32" t="s">
        <v>1</v>
      </c>
      <c r="AO6" s="31"/>
      <c r="AP6" s="1" t="s">
        <v>0</v>
      </c>
      <c r="AQ6" s="32" t="s">
        <v>1</v>
      </c>
    </row>
    <row r="7" spans="1:43" ht="15.75" thickBot="1" x14ac:dyDescent="0.3">
      <c r="A7" s="11" t="s">
        <v>3</v>
      </c>
      <c r="B7" s="3">
        <f t="shared" si="0"/>
        <v>0</v>
      </c>
      <c r="C7" s="12">
        <f t="shared" si="0"/>
        <v>0</v>
      </c>
      <c r="E7" s="33" t="s">
        <v>16</v>
      </c>
      <c r="F7" s="3"/>
      <c r="G7" s="34"/>
      <c r="I7" s="33" t="s">
        <v>16</v>
      </c>
      <c r="J7" s="3"/>
      <c r="K7" s="34"/>
      <c r="M7" s="33" t="s">
        <v>16</v>
      </c>
      <c r="N7" s="3"/>
      <c r="O7" s="34"/>
      <c r="Q7" s="33" t="s">
        <v>16</v>
      </c>
      <c r="R7" s="3"/>
      <c r="S7" s="34"/>
      <c r="U7" s="33" t="s">
        <v>16</v>
      </c>
      <c r="V7" s="3"/>
      <c r="W7" s="34"/>
      <c r="Y7" s="33" t="s">
        <v>16</v>
      </c>
      <c r="Z7" s="3"/>
      <c r="AA7" s="34"/>
      <c r="AC7" s="33" t="s">
        <v>16</v>
      </c>
      <c r="AD7" s="3"/>
      <c r="AE7" s="34"/>
      <c r="AG7" s="33" t="s">
        <v>16</v>
      </c>
      <c r="AH7" s="3"/>
      <c r="AI7" s="34"/>
      <c r="AK7" s="33" t="s">
        <v>16</v>
      </c>
      <c r="AL7" s="3"/>
      <c r="AM7" s="34"/>
      <c r="AO7" s="33" t="s">
        <v>16</v>
      </c>
      <c r="AP7" s="3"/>
      <c r="AQ7" s="34"/>
    </row>
    <row r="8" spans="1:43" ht="15.75" thickBot="1" x14ac:dyDescent="0.3">
      <c r="A8" s="11" t="s">
        <v>4</v>
      </c>
      <c r="B8" s="3">
        <f t="shared" si="0"/>
        <v>0</v>
      </c>
      <c r="C8" s="12">
        <f t="shared" si="0"/>
        <v>0</v>
      </c>
      <c r="E8" s="35" t="s">
        <v>2</v>
      </c>
      <c r="F8" s="2"/>
      <c r="G8" s="36"/>
      <c r="I8" s="35" t="s">
        <v>2</v>
      </c>
      <c r="J8" s="3">
        <f t="shared" ref="J8:K10" si="1">F8</f>
        <v>0</v>
      </c>
      <c r="K8" s="34">
        <f t="shared" si="1"/>
        <v>0</v>
      </c>
      <c r="M8" s="35" t="s">
        <v>2</v>
      </c>
      <c r="N8" s="3">
        <f t="shared" ref="N8:O10" si="2">F8</f>
        <v>0</v>
      </c>
      <c r="O8" s="34">
        <f t="shared" si="2"/>
        <v>0</v>
      </c>
      <c r="Q8" s="35" t="s">
        <v>2</v>
      </c>
      <c r="R8" s="3">
        <f t="shared" ref="R8:S10" si="3">F8</f>
        <v>0</v>
      </c>
      <c r="S8" s="34">
        <f t="shared" si="3"/>
        <v>0</v>
      </c>
      <c r="U8" s="35" t="s">
        <v>2</v>
      </c>
      <c r="V8" s="3">
        <f t="shared" ref="V8:W10" si="4">F8</f>
        <v>0</v>
      </c>
      <c r="W8" s="34">
        <f t="shared" si="4"/>
        <v>0</v>
      </c>
      <c r="Y8" s="35" t="s">
        <v>2</v>
      </c>
      <c r="Z8" s="3">
        <f t="shared" ref="Z8:AA10" si="5">F8</f>
        <v>0</v>
      </c>
      <c r="AA8" s="34">
        <f t="shared" si="5"/>
        <v>0</v>
      </c>
      <c r="AC8" s="35" t="s">
        <v>2</v>
      </c>
      <c r="AD8" s="3">
        <f t="shared" ref="AD8:AE10" si="6">F8</f>
        <v>0</v>
      </c>
      <c r="AE8" s="34">
        <f t="shared" si="6"/>
        <v>0</v>
      </c>
      <c r="AG8" s="35" t="s">
        <v>2</v>
      </c>
      <c r="AH8" s="3">
        <f t="shared" ref="AH8:AI10" si="7">F8</f>
        <v>0</v>
      </c>
      <c r="AI8" s="34">
        <f t="shared" si="7"/>
        <v>0</v>
      </c>
      <c r="AK8" s="35" t="s">
        <v>2</v>
      </c>
      <c r="AL8" s="3">
        <f t="shared" ref="AL8:AM10" si="8">F8</f>
        <v>0</v>
      </c>
      <c r="AM8" s="34">
        <f t="shared" si="8"/>
        <v>0</v>
      </c>
      <c r="AO8" s="35" t="s">
        <v>2</v>
      </c>
      <c r="AP8" s="3">
        <f t="shared" ref="AP8:AQ10" si="9">F8</f>
        <v>0</v>
      </c>
      <c r="AQ8" s="34">
        <f t="shared" si="9"/>
        <v>0</v>
      </c>
    </row>
    <row r="9" spans="1:43" ht="15.75" thickBot="1" x14ac:dyDescent="0.3">
      <c r="A9" s="11"/>
      <c r="B9" s="3"/>
      <c r="C9" s="12"/>
      <c r="E9" s="35" t="s">
        <v>3</v>
      </c>
      <c r="F9" s="2"/>
      <c r="G9" s="36"/>
      <c r="I9" s="35" t="s">
        <v>3</v>
      </c>
      <c r="J9" s="3">
        <f t="shared" si="1"/>
        <v>0</v>
      </c>
      <c r="K9" s="34">
        <f t="shared" si="1"/>
        <v>0</v>
      </c>
      <c r="M9" s="35" t="s">
        <v>3</v>
      </c>
      <c r="N9" s="3">
        <f t="shared" si="2"/>
        <v>0</v>
      </c>
      <c r="O9" s="34">
        <f t="shared" si="2"/>
        <v>0</v>
      </c>
      <c r="Q9" s="35" t="s">
        <v>3</v>
      </c>
      <c r="R9" s="3">
        <f t="shared" si="3"/>
        <v>0</v>
      </c>
      <c r="S9" s="34">
        <f t="shared" si="3"/>
        <v>0</v>
      </c>
      <c r="U9" s="35" t="s">
        <v>3</v>
      </c>
      <c r="V9" s="3">
        <f t="shared" si="4"/>
        <v>0</v>
      </c>
      <c r="W9" s="34">
        <f t="shared" si="4"/>
        <v>0</v>
      </c>
      <c r="Y9" s="35" t="s">
        <v>3</v>
      </c>
      <c r="Z9" s="3">
        <f t="shared" si="5"/>
        <v>0</v>
      </c>
      <c r="AA9" s="34">
        <f t="shared" si="5"/>
        <v>0</v>
      </c>
      <c r="AC9" s="35" t="s">
        <v>3</v>
      </c>
      <c r="AD9" s="3">
        <f t="shared" si="6"/>
        <v>0</v>
      </c>
      <c r="AE9" s="34">
        <f t="shared" si="6"/>
        <v>0</v>
      </c>
      <c r="AG9" s="35" t="s">
        <v>3</v>
      </c>
      <c r="AH9" s="3">
        <f t="shared" si="7"/>
        <v>0</v>
      </c>
      <c r="AI9" s="34">
        <f t="shared" si="7"/>
        <v>0</v>
      </c>
      <c r="AK9" s="35" t="s">
        <v>3</v>
      </c>
      <c r="AL9" s="3">
        <f t="shared" si="8"/>
        <v>0</v>
      </c>
      <c r="AM9" s="34">
        <f t="shared" si="8"/>
        <v>0</v>
      </c>
      <c r="AO9" s="35" t="s">
        <v>3</v>
      </c>
      <c r="AP9" s="3">
        <f t="shared" si="9"/>
        <v>0</v>
      </c>
      <c r="AQ9" s="34">
        <f t="shared" si="9"/>
        <v>0</v>
      </c>
    </row>
    <row r="10" spans="1:43" ht="15.75" thickBot="1" x14ac:dyDescent="0.3">
      <c r="A10" s="11" t="s">
        <v>17</v>
      </c>
      <c r="B10" s="3">
        <f>SUM(B6:B8)</f>
        <v>0</v>
      </c>
      <c r="C10" s="12">
        <f>SUM(C6:C8)</f>
        <v>0</v>
      </c>
      <c r="E10" s="35" t="s">
        <v>4</v>
      </c>
      <c r="F10" s="2"/>
      <c r="G10" s="36"/>
      <c r="I10" s="35" t="s">
        <v>4</v>
      </c>
      <c r="J10" s="3">
        <f t="shared" si="1"/>
        <v>0</v>
      </c>
      <c r="K10" s="34">
        <f t="shared" si="1"/>
        <v>0</v>
      </c>
      <c r="M10" s="35" t="s">
        <v>4</v>
      </c>
      <c r="N10" s="3">
        <f t="shared" si="2"/>
        <v>0</v>
      </c>
      <c r="O10" s="34">
        <f t="shared" si="2"/>
        <v>0</v>
      </c>
      <c r="Q10" s="35" t="s">
        <v>4</v>
      </c>
      <c r="R10" s="3">
        <f t="shared" si="3"/>
        <v>0</v>
      </c>
      <c r="S10" s="34">
        <f t="shared" si="3"/>
        <v>0</v>
      </c>
      <c r="U10" s="35" t="s">
        <v>4</v>
      </c>
      <c r="V10" s="3">
        <f t="shared" si="4"/>
        <v>0</v>
      </c>
      <c r="W10" s="34">
        <f t="shared" si="4"/>
        <v>0</v>
      </c>
      <c r="Y10" s="35" t="s">
        <v>4</v>
      </c>
      <c r="Z10" s="3">
        <f t="shared" si="5"/>
        <v>0</v>
      </c>
      <c r="AA10" s="34">
        <f t="shared" si="5"/>
        <v>0</v>
      </c>
      <c r="AC10" s="35" t="s">
        <v>4</v>
      </c>
      <c r="AD10" s="3">
        <f t="shared" si="6"/>
        <v>0</v>
      </c>
      <c r="AE10" s="34">
        <f t="shared" si="6"/>
        <v>0</v>
      </c>
      <c r="AG10" s="35" t="s">
        <v>4</v>
      </c>
      <c r="AH10" s="3">
        <f t="shared" si="7"/>
        <v>0</v>
      </c>
      <c r="AI10" s="34">
        <f t="shared" si="7"/>
        <v>0</v>
      </c>
      <c r="AK10" s="35" t="s">
        <v>4</v>
      </c>
      <c r="AL10" s="3">
        <f t="shared" si="8"/>
        <v>0</v>
      </c>
      <c r="AM10" s="34">
        <f t="shared" si="8"/>
        <v>0</v>
      </c>
      <c r="AO10" s="35" t="s">
        <v>4</v>
      </c>
      <c r="AP10" s="3">
        <f t="shared" si="9"/>
        <v>0</v>
      </c>
      <c r="AQ10" s="34">
        <f t="shared" si="9"/>
        <v>0</v>
      </c>
    </row>
    <row r="11" spans="1:43" x14ac:dyDescent="0.25">
      <c r="A11" s="11" t="s">
        <v>18</v>
      </c>
      <c r="B11" s="3">
        <f>IF(F19=0,0,IF(J19=0,MIN(F19),IF(N19=0,MIN(F19,J19),IF(R19=0,MIN(F19,J19,N19),IF(V19=0,MIN(F19,J19,N19,R19),IF(Z19=0,MIN(F19,J19,N19,R19,V19),IF(AD19=0,MIN(F19,J19,N19,R19,V19,Z19),IF(AH19=0,MIN(F19,J19,N19,R19,V19,Z19,AD19),IF(AL19=0,MIN(F19,J19,N19,R19,V19,Z19,AD19,AH19),IF(AP19=0,MIN(F19,J19,N19,R19,V19,Z19,AD19,AH19,AL19),MIN(F19,J19,N19,R19,V19,Z19,AD19,AH19,AL19,AP19)))))))))))</f>
        <v>0</v>
      </c>
      <c r="C11" s="12">
        <f>IF(G19=0,0,IF(K19=0,MAX(G19),IF(O19=0,MAX(G19,K19),IF(S19=0,MAX(G19,K19,O19),IF(W19=0,MAX(G19,K19,O19,S19),IF(AA19=0,MAX(G19,K19,O19,S19,W19),IF(AE19=0,MAX(G19,K19,O19,S19,W19,AA19),IF(AI19=0,MAX(G19,K19,O19,S19,W19,AA19,AE19),IF(AM19=0,MAX(G19,K19,O19,S19,W19,AA19,AE19,AI19),IF(AQ19=0,MAX(G19,K19,O19,S19,W19,AA19,AE19,AI19,AM19),MAX(G19,K19,O19,S19,W19,AA19,AE19,AI19,AM19,AQ19)))))))))))</f>
        <v>0</v>
      </c>
      <c r="E11" s="35"/>
      <c r="G11" s="29"/>
      <c r="I11" s="35"/>
      <c r="K11" s="29"/>
      <c r="M11" s="35"/>
      <c r="O11" s="29"/>
      <c r="Q11" s="35"/>
      <c r="S11" s="29"/>
      <c r="U11" s="35"/>
      <c r="W11" s="29"/>
      <c r="Y11" s="35"/>
      <c r="AA11" s="29"/>
      <c r="AC11" s="35"/>
      <c r="AE11" s="29"/>
      <c r="AG11" s="35"/>
      <c r="AI11" s="29"/>
      <c r="AK11" s="35"/>
      <c r="AM11" s="29"/>
      <c r="AO11" s="35"/>
      <c r="AQ11" s="29"/>
    </row>
    <row r="12" spans="1:43" x14ac:dyDescent="0.25">
      <c r="A12" s="11"/>
      <c r="B12" s="3"/>
      <c r="C12" s="12"/>
      <c r="E12" s="35" t="s">
        <v>17</v>
      </c>
      <c r="F12" s="3">
        <f>SUM(F8:F10)</f>
        <v>0</v>
      </c>
      <c r="G12" s="34">
        <f>SUM(G8:G10)</f>
        <v>0</v>
      </c>
      <c r="I12" s="35" t="s">
        <v>17</v>
      </c>
      <c r="J12" s="3">
        <f>SUM(J8:J10)</f>
        <v>0</v>
      </c>
      <c r="K12" s="34">
        <f>SUM(K8:K10)</f>
        <v>0</v>
      </c>
      <c r="M12" s="35" t="s">
        <v>17</v>
      </c>
      <c r="N12" s="3">
        <f>SUM(N8:N10)</f>
        <v>0</v>
      </c>
      <c r="O12" s="34">
        <f>SUM(O8:O10)</f>
        <v>0</v>
      </c>
      <c r="Q12" s="35" t="s">
        <v>17</v>
      </c>
      <c r="R12" s="3">
        <f>SUM(R8:R10)</f>
        <v>0</v>
      </c>
      <c r="S12" s="34">
        <f>SUM(S8:S10)</f>
        <v>0</v>
      </c>
      <c r="U12" s="35" t="s">
        <v>17</v>
      </c>
      <c r="V12" s="3">
        <f>SUM(V8:V10)</f>
        <v>0</v>
      </c>
      <c r="W12" s="34">
        <f>SUM(W8:W10)</f>
        <v>0</v>
      </c>
      <c r="Y12" s="35" t="s">
        <v>17</v>
      </c>
      <c r="Z12" s="3">
        <f>SUM(Z8:Z10)</f>
        <v>0</v>
      </c>
      <c r="AA12" s="34">
        <f>SUM(AA8:AA10)</f>
        <v>0</v>
      </c>
      <c r="AC12" s="35" t="s">
        <v>17</v>
      </c>
      <c r="AD12" s="3">
        <f>SUM(AD8:AD10)</f>
        <v>0</v>
      </c>
      <c r="AE12" s="34">
        <f>SUM(AE8:AE10)</f>
        <v>0</v>
      </c>
      <c r="AG12" s="35" t="s">
        <v>17</v>
      </c>
      <c r="AH12" s="3">
        <f>SUM(AH8:AH10)</f>
        <v>0</v>
      </c>
      <c r="AI12" s="34">
        <f>SUM(AI8:AI10)</f>
        <v>0</v>
      </c>
      <c r="AK12" s="35" t="s">
        <v>17</v>
      </c>
      <c r="AL12" s="3">
        <f>SUM(AL8:AL10)</f>
        <v>0</v>
      </c>
      <c r="AM12" s="34">
        <f>SUM(AM8:AM10)</f>
        <v>0</v>
      </c>
      <c r="AO12" s="35" t="s">
        <v>17</v>
      </c>
      <c r="AP12" s="3">
        <f>SUM(AP8:AP10)</f>
        <v>0</v>
      </c>
      <c r="AQ12" s="34">
        <f>SUM(AQ8:AQ10)</f>
        <v>0</v>
      </c>
    </row>
    <row r="13" spans="1:43" x14ac:dyDescent="0.25">
      <c r="A13" s="11" t="s">
        <v>6</v>
      </c>
      <c r="B13" s="3">
        <f>SUM(B10:B11)</f>
        <v>0</v>
      </c>
      <c r="C13" s="12">
        <f>SUM(C10:C11)</f>
        <v>0</v>
      </c>
      <c r="E13" s="31"/>
      <c r="G13" s="29"/>
      <c r="I13" s="31"/>
      <c r="K13" s="29"/>
      <c r="M13" s="31"/>
      <c r="O13" s="29"/>
      <c r="Q13" s="31"/>
      <c r="S13" s="29"/>
      <c r="U13" s="31"/>
      <c r="W13" s="29"/>
      <c r="Y13" s="31"/>
      <c r="AA13" s="29"/>
      <c r="AC13" s="31"/>
      <c r="AE13" s="29"/>
      <c r="AG13" s="31"/>
      <c r="AI13" s="29"/>
      <c r="AK13" s="31"/>
      <c r="AM13" s="29"/>
      <c r="AO13" s="31"/>
      <c r="AQ13" s="29"/>
    </row>
    <row r="14" spans="1:43" ht="15.75" thickBot="1" x14ac:dyDescent="0.3">
      <c r="A14" s="11" t="s">
        <v>7</v>
      </c>
      <c r="B14" s="3">
        <v>45</v>
      </c>
      <c r="C14" s="12">
        <v>45</v>
      </c>
      <c r="E14" s="33" t="s">
        <v>18</v>
      </c>
      <c r="G14" s="29"/>
      <c r="I14" s="33" t="s">
        <v>18</v>
      </c>
      <c r="K14" s="29"/>
      <c r="M14" s="33" t="s">
        <v>18</v>
      </c>
      <c r="O14" s="29"/>
      <c r="Q14" s="33" t="s">
        <v>18</v>
      </c>
      <c r="S14" s="29"/>
      <c r="U14" s="33" t="s">
        <v>18</v>
      </c>
      <c r="W14" s="29"/>
      <c r="Y14" s="33" t="s">
        <v>18</v>
      </c>
      <c r="AA14" s="29"/>
      <c r="AC14" s="33" t="s">
        <v>18</v>
      </c>
      <c r="AE14" s="29"/>
      <c r="AG14" s="33" t="s">
        <v>18</v>
      </c>
      <c r="AI14" s="29"/>
      <c r="AK14" s="33" t="s">
        <v>18</v>
      </c>
      <c r="AM14" s="29"/>
      <c r="AO14" s="33" t="s">
        <v>18</v>
      </c>
      <c r="AQ14" s="29"/>
    </row>
    <row r="15" spans="1:43" ht="15.75" thickBot="1" x14ac:dyDescent="0.3">
      <c r="A15" s="11" t="s">
        <v>8</v>
      </c>
      <c r="B15" s="24">
        <f>IF(F23=0,0,IF(J23=0,MIN(F23),IF(N23=0,MIN(F23,J23),IF(R23=0,MIN(F23,J23,N23),IF(V23=0,MIN(F23,J23,N23,R23),IF(Z23=0,MIN(F23,J23,N23,R23,V23),IF(AD23=0,MIN(F23,J23,N23,R23,V23,Z23),IF(AH23=0,MIN(F23,J23,N23,R23,V23,Z23,AD23),IF(AL23=0,MIN(F23,J23,N23,R23,V23,Z23,AD23,AH23),IF(AP23=0,MIN(F23,J23,N23,R23,V23,Z23,AD23,AH23,AL23),MIN(F23,J23,N23,R23,V23,Z23,AD23,AH23,AL23,AP23)))))))))))</f>
        <v>0</v>
      </c>
      <c r="C15" s="41">
        <f>IF(G23=0,0,IF(K23=0,MAX(G23),IF(O23=0,MAX(G23,K23),IF(S23=0,MAX(G23,K23,O23),IF(W23=0,MAX(G23,K23,O23,S23),IF(AA23=0,MAX(G23,K23,O23,S23,W23),IF(AE23=0,MAX(G23,K23,O23,S23,W23,AA23),IF(AI23=0,MAX(G23,K23,O23,S23,W23,AA23,AE23),IF(AM23=0,MAX(G23,K23,O23,S23,W23,AA23,AE23,AI23),IF(AQ23=0,MAX(G23,K23,O23,S23,W23,AA23,AE23,AI23,AM23),MAX(G23,K23,O23,S23,W23,AA23,AE23,AI23,AM23,AQ23)))))))))))</f>
        <v>0</v>
      </c>
      <c r="E15" s="35" t="s">
        <v>2</v>
      </c>
      <c r="F15" s="2"/>
      <c r="G15" s="36"/>
      <c r="I15" s="35" t="s">
        <v>2</v>
      </c>
      <c r="J15" s="2"/>
      <c r="K15" s="36"/>
      <c r="M15" s="35" t="s">
        <v>2</v>
      </c>
      <c r="N15" s="2"/>
      <c r="O15" s="36"/>
      <c r="Q15" s="35" t="s">
        <v>2</v>
      </c>
      <c r="R15" s="2"/>
      <c r="S15" s="36"/>
      <c r="U15" s="35" t="s">
        <v>2</v>
      </c>
      <c r="V15" s="2"/>
      <c r="W15" s="36"/>
      <c r="Y15" s="35" t="s">
        <v>2</v>
      </c>
      <c r="Z15" s="2"/>
      <c r="AA15" s="36"/>
      <c r="AC15" s="35" t="s">
        <v>2</v>
      </c>
      <c r="AD15" s="2"/>
      <c r="AE15" s="36"/>
      <c r="AG15" s="35" t="s">
        <v>2</v>
      </c>
      <c r="AH15" s="2"/>
      <c r="AI15" s="36"/>
      <c r="AK15" s="35" t="s">
        <v>2</v>
      </c>
      <c r="AL15" s="2"/>
      <c r="AM15" s="36"/>
      <c r="AO15" s="35" t="s">
        <v>2</v>
      </c>
      <c r="AP15" s="2"/>
      <c r="AQ15" s="36"/>
    </row>
    <row r="16" spans="1:43" ht="15.75" thickBot="1" x14ac:dyDescent="0.3">
      <c r="A16" s="9"/>
      <c r="C16" s="13"/>
      <c r="E16" s="35" t="s">
        <v>3</v>
      </c>
      <c r="F16" s="2"/>
      <c r="G16" s="36"/>
      <c r="I16" s="35" t="s">
        <v>3</v>
      </c>
      <c r="J16" s="2"/>
      <c r="K16" s="36"/>
      <c r="M16" s="35" t="s">
        <v>3</v>
      </c>
      <c r="N16" s="2"/>
      <c r="O16" s="36"/>
      <c r="Q16" s="35" t="s">
        <v>3</v>
      </c>
      <c r="R16" s="2"/>
      <c r="S16" s="36"/>
      <c r="U16" s="35" t="s">
        <v>3</v>
      </c>
      <c r="V16" s="2"/>
      <c r="W16" s="36"/>
      <c r="Y16" s="35" t="s">
        <v>3</v>
      </c>
      <c r="Z16" s="2"/>
      <c r="AA16" s="36"/>
      <c r="AC16" s="35" t="s">
        <v>3</v>
      </c>
      <c r="AD16" s="2"/>
      <c r="AE16" s="36"/>
      <c r="AG16" s="35" t="s">
        <v>3</v>
      </c>
      <c r="AH16" s="2"/>
      <c r="AI16" s="36"/>
      <c r="AK16" s="35" t="s">
        <v>3</v>
      </c>
      <c r="AL16" s="2"/>
      <c r="AM16" s="36"/>
      <c r="AO16" s="35" t="s">
        <v>3</v>
      </c>
      <c r="AP16" s="2"/>
      <c r="AQ16" s="36"/>
    </row>
    <row r="17" spans="1:43" ht="15.75" thickBot="1" x14ac:dyDescent="0.3">
      <c r="A17" s="11" t="s">
        <v>14</v>
      </c>
      <c r="B17" s="3">
        <f>SUM(B13:B14)-B15</f>
        <v>45</v>
      </c>
      <c r="C17" s="12">
        <f>SUM(C13:C14)-C15</f>
        <v>45</v>
      </c>
      <c r="E17" s="35" t="s">
        <v>4</v>
      </c>
      <c r="F17" s="2"/>
      <c r="G17" s="36"/>
      <c r="I17" s="35" t="s">
        <v>4</v>
      </c>
      <c r="J17" s="2"/>
      <c r="K17" s="36"/>
      <c r="M17" s="35" t="s">
        <v>4</v>
      </c>
      <c r="N17" s="2"/>
      <c r="O17" s="36"/>
      <c r="Q17" s="35" t="s">
        <v>4</v>
      </c>
      <c r="R17" s="2"/>
      <c r="S17" s="36"/>
      <c r="U17" s="35" t="s">
        <v>4</v>
      </c>
      <c r="V17" s="2"/>
      <c r="W17" s="36"/>
      <c r="Y17" s="35" t="s">
        <v>4</v>
      </c>
      <c r="Z17" s="2"/>
      <c r="AA17" s="36"/>
      <c r="AC17" s="35" t="s">
        <v>4</v>
      </c>
      <c r="AD17" s="2"/>
      <c r="AE17" s="36"/>
      <c r="AG17" s="35" t="s">
        <v>4</v>
      </c>
      <c r="AH17" s="2"/>
      <c r="AI17" s="36"/>
      <c r="AK17" s="35" t="s">
        <v>4</v>
      </c>
      <c r="AL17" s="2"/>
      <c r="AM17" s="36"/>
      <c r="AO17" s="35" t="s">
        <v>4</v>
      </c>
      <c r="AP17" s="2"/>
      <c r="AQ17" s="36"/>
    </row>
    <row r="18" spans="1:43" x14ac:dyDescent="0.25">
      <c r="A18" s="11" t="s">
        <v>9</v>
      </c>
      <c r="B18" s="3">
        <f>IF(F19=0,0,IF(J19=0,MIN(F26,G26),IF(N19=0,MIN(F26,G26,J26,K26),IF(R19=0,MIN(F26,G26,J26,K26,N26,O26),IF(V19=0,MIN(F26,G26,J26,K26,N26,O26,R26,S26),IF(Z19=0,MIN(F26,G26,J26,K26,N26,O26,R26,S26,V26,W26),IF(AD19=0,MIN(F26,G26,J26,K26,N26,O26,R26,S26,V26,W26,Z26,AA26),IF(AH19=0,MIN(F26,G26,J26,K26,N26,O26,R26,S26,V26,W26,Z26,AA26,AD26,AE26),IF(AL19=0,MIN(F26,G26,J26,K26,N26,O26,R26,S26,V26,W26,Z26,AA26,AD26,AE26,AH26,AI26),IF(AP19=0,MIN(F26,G26,J26,K26,N26,O26,R26,S26,V26,W26,Z26,AA26,AD26,AE26,AH26,AI26,AL26,AM26),MIN(F26,G26,J26,K26,N26,O26,R26,S26,V26,W26,Z26,AA26,AD26,AE26,AH26,AI26,AL26,AM26,AP26,AQ26)))))))))))</f>
        <v>0</v>
      </c>
      <c r="C18" s="12">
        <f>IF(F19=0,0,IF(J19=0,MAX(F26,G26),IF(N19=0,MAX(F26,G26,J26,K26),IF(R19=0,MAX(F26,G26,J26,K26,N26,O26),IF(V19=0,MAX(F26,G26,J26,K26,N26,O26,R26,S26),IF(Z19=0,MAX(F26,G26,J26,K26,N26,O26,R26,S26,V26,W26),IF(AD19=0,MAX(F26,G26,J26,K26,N26,O26,R26,S26,V26,W26,Z26,AA26),IF(AH19=0,MAX(F26,G26,J26,K26,N26,O26,R26,S26,V26,W26,Z26,AA26,AD26,AE26),IF(AL19=0,MAX(F26,G26,J26,K26,N26,O26,R26,S26,V26,W26,Z26,AA26,AD26,AE26,AH26,AI26),IF(AP19=0,MAX(F26,G26,J26,K26,N26,O26,R26,S26,V26,W26,Z26,AA26,AD26,AE26,AH26,AI26,AL26,AM26),MAX(F26,G26,J26,K26,N26,O26,R26,S26,V26,W26,Z26,AA26,AD26,AE26,AH26,AI26,AL26,AM26,AP26,AQ26)))))))))))</f>
        <v>0</v>
      </c>
      <c r="E18" s="31"/>
      <c r="G18" s="29"/>
      <c r="I18" s="31"/>
      <c r="K18" s="29"/>
      <c r="M18" s="31"/>
      <c r="O18" s="29"/>
      <c r="Q18" s="31"/>
      <c r="S18" s="29"/>
      <c r="U18" s="31"/>
      <c r="W18" s="29"/>
      <c r="Y18" s="31"/>
      <c r="AA18" s="29"/>
      <c r="AC18" s="31"/>
      <c r="AE18" s="29"/>
      <c r="AG18" s="31"/>
      <c r="AI18" s="29"/>
      <c r="AK18" s="31"/>
      <c r="AM18" s="29"/>
      <c r="AO18" s="31"/>
      <c r="AQ18" s="29"/>
    </row>
    <row r="19" spans="1:43" x14ac:dyDescent="0.25">
      <c r="A19" s="9"/>
      <c r="C19" s="13"/>
      <c r="E19" s="35" t="s">
        <v>22</v>
      </c>
      <c r="F19">
        <f>SUM(F15:F17)</f>
        <v>0</v>
      </c>
      <c r="G19" s="34">
        <f>SUM(G15:G17)</f>
        <v>0</v>
      </c>
      <c r="I19" s="35" t="s">
        <v>22</v>
      </c>
      <c r="J19">
        <f>SUM(J15:J17)</f>
        <v>0</v>
      </c>
      <c r="K19" s="34">
        <f>SUM(K15:K17)</f>
        <v>0</v>
      </c>
      <c r="M19" s="35" t="s">
        <v>22</v>
      </c>
      <c r="N19">
        <f>SUM(N15:N17)</f>
        <v>0</v>
      </c>
      <c r="O19" s="34">
        <f>SUM(O15:O17)</f>
        <v>0</v>
      </c>
      <c r="Q19" s="35" t="s">
        <v>22</v>
      </c>
      <c r="R19">
        <f>SUM(R15:R17)</f>
        <v>0</v>
      </c>
      <c r="S19" s="34">
        <f>SUM(S15:S17)</f>
        <v>0</v>
      </c>
      <c r="U19" s="35" t="s">
        <v>22</v>
      </c>
      <c r="V19">
        <f>SUM(V15:V17)</f>
        <v>0</v>
      </c>
      <c r="W19" s="34">
        <f>SUM(W15:W17)</f>
        <v>0</v>
      </c>
      <c r="Y19" s="35" t="s">
        <v>22</v>
      </c>
      <c r="Z19">
        <f>SUM(Z15:Z17)</f>
        <v>0</v>
      </c>
      <c r="AA19" s="34">
        <f>SUM(AA15:AA17)</f>
        <v>0</v>
      </c>
      <c r="AC19" s="35" t="s">
        <v>22</v>
      </c>
      <c r="AD19">
        <f>SUM(AD15:AD17)</f>
        <v>0</v>
      </c>
      <c r="AE19" s="34">
        <f>SUM(AE15:AE17)</f>
        <v>0</v>
      </c>
      <c r="AG19" s="35" t="s">
        <v>22</v>
      </c>
      <c r="AH19">
        <f>SUM(AH15:AH17)</f>
        <v>0</v>
      </c>
      <c r="AI19" s="34">
        <f>SUM(AI15:AI17)</f>
        <v>0</v>
      </c>
      <c r="AK19" s="35" t="s">
        <v>22</v>
      </c>
      <c r="AL19">
        <f>SUM(AL15:AL17)</f>
        <v>0</v>
      </c>
      <c r="AM19" s="34">
        <f>SUM(AM15:AM17)</f>
        <v>0</v>
      </c>
      <c r="AO19" s="35" t="s">
        <v>22</v>
      </c>
      <c r="AP19">
        <f>SUM(AP15:AP17)</f>
        <v>0</v>
      </c>
      <c r="AQ19" s="34">
        <f>SUM(AQ15:AQ17)</f>
        <v>0</v>
      </c>
    </row>
    <row r="20" spans="1:43" ht="15.75" thickBot="1" x14ac:dyDescent="0.3">
      <c r="A20" s="23" t="s">
        <v>10</v>
      </c>
      <c r="B20" s="14">
        <f>IF(F19=0,0,IF(J19=0,MIN(F28),IF(N19=0,MIN(F28,J28),IF(R19=0,MIN(F28,J28,N28),IF(V19=0,MIN(F28,J28,N28,R28),IF(Z19=0,MIN(F28,J28,N28,R28,V28),IF(AD19=0,MIN(F28,J28,N28,R28,V28,Z28),IF(AH19=0,MIN(F28,J28,N28,R28,V28,Z28,AD28),IF(AL19=0,MIN(F28,J28,N28,R28,V28,Z28,AD28,AH28),IF(AP19=0,MIN(F28,J28,N28,R28,V28,Z28,AD28,AH28,AL28),MIN(F28,J28,N28,R28,V28,Z28,AD28,AH28,AL28,AP28)))))))))))</f>
        <v>0</v>
      </c>
      <c r="C20" s="15">
        <f>IF(F19=0,0,IF(J19=0,MAX(G28),IF(N19=0,MAX(G28,K28),IF(R19=0,MAX(G28,K28,O28),IF(V19=0,MAX(G28,K28,O28,S28),IF(Z19=0,MAX(G28,K28,O28,S28,W28),IF(AD19=0,MAX(G28,K28,O28,S28,W28,AA28),IF(AH19=0,MAX(G28,K28,O28,S28,W28,AA28,AE28),IF(AL19=0,MAX(G28,K28,O28,S28,W28,AA28,AE28,AI28),IF(AP19=0,MAX(G28,K28,O28,S28,W28,AA28,AE28,AI28,AM28),MAX(G28,K28,O28,S28,W28,AA28,AE28,AI28,AM28,AQ28)))))))))))</f>
        <v>0</v>
      </c>
      <c r="E20" s="31"/>
      <c r="G20" s="29"/>
      <c r="I20" s="31"/>
      <c r="K20" s="29"/>
      <c r="M20" s="31"/>
      <c r="O20" s="29"/>
      <c r="Q20" s="31"/>
      <c r="S20" s="29"/>
      <c r="U20" s="31"/>
      <c r="W20" s="29"/>
      <c r="Y20" s="31"/>
      <c r="AA20" s="29"/>
      <c r="AC20" s="31"/>
      <c r="AE20" s="29"/>
      <c r="AG20" s="31"/>
      <c r="AI20" s="29"/>
      <c r="AK20" s="31"/>
      <c r="AM20" s="29"/>
      <c r="AO20" s="31"/>
      <c r="AQ20" s="29"/>
    </row>
    <row r="21" spans="1:43" x14ac:dyDescent="0.25">
      <c r="E21" s="35" t="s">
        <v>6</v>
      </c>
      <c r="F21" s="3">
        <f>SUM(F12,F19)</f>
        <v>0</v>
      </c>
      <c r="G21" s="34">
        <f>SUM(G12,G19)</f>
        <v>0</v>
      </c>
      <c r="I21" s="35" t="s">
        <v>6</v>
      </c>
      <c r="J21" s="3">
        <f>SUM(J12,J19)</f>
        <v>0</v>
      </c>
      <c r="K21" s="34">
        <f>SUM(K12,K19)</f>
        <v>0</v>
      </c>
      <c r="M21" s="35" t="s">
        <v>6</v>
      </c>
      <c r="N21" s="3">
        <f>SUM(N12,N19)</f>
        <v>0</v>
      </c>
      <c r="O21" s="34">
        <f>SUM(O12,O19)</f>
        <v>0</v>
      </c>
      <c r="Q21" s="35" t="s">
        <v>6</v>
      </c>
      <c r="R21" s="3">
        <f>SUM(R12,R19)</f>
        <v>0</v>
      </c>
      <c r="S21" s="34">
        <f>SUM(S12,S19)</f>
        <v>0</v>
      </c>
      <c r="U21" s="35" t="s">
        <v>6</v>
      </c>
      <c r="V21" s="3">
        <f>SUM(V12,V19)</f>
        <v>0</v>
      </c>
      <c r="W21" s="34">
        <f>SUM(W12,W19)</f>
        <v>0</v>
      </c>
      <c r="Y21" s="35" t="s">
        <v>6</v>
      </c>
      <c r="Z21" s="3">
        <f>SUM(Z12,Z19)</f>
        <v>0</v>
      </c>
      <c r="AA21" s="34">
        <f>SUM(AA12,AA19)</f>
        <v>0</v>
      </c>
      <c r="AC21" s="35" t="s">
        <v>6</v>
      </c>
      <c r="AD21" s="3">
        <f>SUM(AD12,AD19)</f>
        <v>0</v>
      </c>
      <c r="AE21" s="34">
        <f>SUM(AE12,AE19)</f>
        <v>0</v>
      </c>
      <c r="AG21" s="35" t="s">
        <v>6</v>
      </c>
      <c r="AH21" s="3">
        <f>SUM(AH12,AH19)</f>
        <v>0</v>
      </c>
      <c r="AI21" s="34">
        <f>SUM(AI12,AI19)</f>
        <v>0</v>
      </c>
      <c r="AK21" s="35" t="s">
        <v>6</v>
      </c>
      <c r="AL21" s="3">
        <f>SUM(AL12,AL19)</f>
        <v>0</v>
      </c>
      <c r="AM21" s="34">
        <f>SUM(AM12,AM19)</f>
        <v>0</v>
      </c>
      <c r="AO21" s="35" t="s">
        <v>6</v>
      </c>
      <c r="AP21" s="3">
        <f>SUM(AP12,AP19)</f>
        <v>0</v>
      </c>
      <c r="AQ21" s="34">
        <f>SUM(AQ12,AQ19)</f>
        <v>0</v>
      </c>
    </row>
    <row r="22" spans="1:43" ht="15.75" thickBot="1" x14ac:dyDescent="0.3">
      <c r="E22" s="35" t="s">
        <v>7</v>
      </c>
      <c r="F22" s="3">
        <v>45</v>
      </c>
      <c r="G22" s="34">
        <v>45</v>
      </c>
      <c r="I22" s="35" t="s">
        <v>7</v>
      </c>
      <c r="J22" s="3">
        <v>45</v>
      </c>
      <c r="K22" s="34">
        <v>45</v>
      </c>
      <c r="M22" s="35" t="s">
        <v>7</v>
      </c>
      <c r="N22" s="3">
        <v>45</v>
      </c>
      <c r="O22" s="34">
        <v>45</v>
      </c>
      <c r="Q22" s="35" t="s">
        <v>7</v>
      </c>
      <c r="R22" s="3">
        <v>45</v>
      </c>
      <c r="S22" s="34">
        <v>45</v>
      </c>
      <c r="U22" s="35" t="s">
        <v>7</v>
      </c>
      <c r="V22" s="3">
        <v>45</v>
      </c>
      <c r="W22" s="34">
        <v>45</v>
      </c>
      <c r="Y22" s="35" t="s">
        <v>7</v>
      </c>
      <c r="Z22" s="3">
        <v>45</v>
      </c>
      <c r="AA22" s="34">
        <v>45</v>
      </c>
      <c r="AC22" s="35" t="s">
        <v>7</v>
      </c>
      <c r="AD22" s="3">
        <v>45</v>
      </c>
      <c r="AE22" s="34">
        <v>45</v>
      </c>
      <c r="AG22" s="35" t="s">
        <v>7</v>
      </c>
      <c r="AH22" s="3">
        <v>45</v>
      </c>
      <c r="AI22" s="34">
        <v>45</v>
      </c>
      <c r="AK22" s="35" t="s">
        <v>7</v>
      </c>
      <c r="AL22" s="3">
        <v>45</v>
      </c>
      <c r="AM22" s="34">
        <v>45</v>
      </c>
      <c r="AO22" s="35" t="s">
        <v>7</v>
      </c>
      <c r="AP22" s="3">
        <v>45</v>
      </c>
      <c r="AQ22" s="34">
        <v>45</v>
      </c>
    </row>
    <row r="23" spans="1:43" ht="15.75" thickBot="1" x14ac:dyDescent="0.3">
      <c r="E23" s="35" t="s">
        <v>8</v>
      </c>
      <c r="F23" s="18"/>
      <c r="G23" s="37"/>
      <c r="I23" s="35" t="s">
        <v>8</v>
      </c>
      <c r="J23" s="18"/>
      <c r="K23" s="37"/>
      <c r="M23" s="35" t="s">
        <v>8</v>
      </c>
      <c r="N23" s="18"/>
      <c r="O23" s="37"/>
      <c r="Q23" s="35" t="s">
        <v>8</v>
      </c>
      <c r="R23" s="18"/>
      <c r="S23" s="37"/>
      <c r="U23" s="35" t="s">
        <v>8</v>
      </c>
      <c r="V23" s="18"/>
      <c r="W23" s="37"/>
      <c r="Y23" s="35" t="s">
        <v>8</v>
      </c>
      <c r="Z23" s="18"/>
      <c r="AA23" s="37"/>
      <c r="AC23" s="35" t="s">
        <v>8</v>
      </c>
      <c r="AD23" s="18"/>
      <c r="AE23" s="37"/>
      <c r="AG23" s="35" t="s">
        <v>8</v>
      </c>
      <c r="AH23" s="18"/>
      <c r="AI23" s="37"/>
      <c r="AK23" s="35" t="s">
        <v>8</v>
      </c>
      <c r="AL23" s="18"/>
      <c r="AM23" s="37"/>
      <c r="AO23" s="35" t="s">
        <v>8</v>
      </c>
      <c r="AP23" s="18"/>
      <c r="AQ23" s="37"/>
    </row>
    <row r="24" spans="1:43" x14ac:dyDescent="0.25">
      <c r="E24" s="31"/>
      <c r="G24" s="29"/>
      <c r="I24" s="31"/>
      <c r="K24" s="29"/>
      <c r="M24" s="31"/>
      <c r="O24" s="29"/>
      <c r="Q24" s="31"/>
      <c r="S24" s="29"/>
      <c r="U24" s="31"/>
      <c r="W24" s="29"/>
      <c r="Y24" s="31"/>
      <c r="AA24" s="29"/>
      <c r="AC24" s="31"/>
      <c r="AE24" s="29"/>
      <c r="AG24" s="31"/>
      <c r="AI24" s="29"/>
      <c r="AK24" s="31"/>
      <c r="AM24" s="29"/>
      <c r="AO24" s="31"/>
      <c r="AQ24" s="29"/>
    </row>
    <row r="25" spans="1:43" x14ac:dyDescent="0.25">
      <c r="E25" s="35" t="s">
        <v>14</v>
      </c>
      <c r="F25" s="3">
        <f>SUM(F21:F22)-F23</f>
        <v>45</v>
      </c>
      <c r="G25" s="34">
        <f>SUM(G21:G22)-G23</f>
        <v>45</v>
      </c>
      <c r="I25" s="35" t="s">
        <v>14</v>
      </c>
      <c r="J25" s="3">
        <f>SUM(J21:J22)-J23</f>
        <v>45</v>
      </c>
      <c r="K25" s="34">
        <f>SUM(K21:K22)-K23</f>
        <v>45</v>
      </c>
      <c r="M25" s="35" t="s">
        <v>14</v>
      </c>
      <c r="N25" s="3">
        <f>SUM(N21:N22)-N23</f>
        <v>45</v>
      </c>
      <c r="O25" s="34">
        <f>SUM(O21:O22)-O23</f>
        <v>45</v>
      </c>
      <c r="Q25" s="35" t="s">
        <v>14</v>
      </c>
      <c r="R25" s="3">
        <f>SUM(R21:R22)-R23</f>
        <v>45</v>
      </c>
      <c r="S25" s="34">
        <f>SUM(S21:S22)-S23</f>
        <v>45</v>
      </c>
      <c r="U25" s="35" t="s">
        <v>14</v>
      </c>
      <c r="V25" s="3">
        <f>SUM(V21:V22)-V23</f>
        <v>45</v>
      </c>
      <c r="W25" s="34">
        <f>SUM(W21:W22)-W23</f>
        <v>45</v>
      </c>
      <c r="Y25" s="35" t="s">
        <v>14</v>
      </c>
      <c r="Z25" s="3">
        <f>SUM(Z21:Z22)-Z23</f>
        <v>45</v>
      </c>
      <c r="AA25" s="34">
        <f>SUM(AA21:AA22)-AA23</f>
        <v>45</v>
      </c>
      <c r="AC25" s="35" t="s">
        <v>14</v>
      </c>
      <c r="AD25" s="3">
        <f>SUM(AD21:AD22)-AD23</f>
        <v>45</v>
      </c>
      <c r="AE25" s="34">
        <f>SUM(AE21:AE22)-AE23</f>
        <v>45</v>
      </c>
      <c r="AG25" s="35" t="s">
        <v>14</v>
      </c>
      <c r="AH25" s="3">
        <f>SUM(AH21:AH22)-AH23</f>
        <v>45</v>
      </c>
      <c r="AI25" s="34">
        <f>SUM(AI21:AI22)-AI23</f>
        <v>45</v>
      </c>
      <c r="AK25" s="35" t="s">
        <v>14</v>
      </c>
      <c r="AL25" s="3">
        <f>SUM(AL21:AL22)-AL23</f>
        <v>45</v>
      </c>
      <c r="AM25" s="34">
        <f>SUM(AM21:AM22)-AM23</f>
        <v>45</v>
      </c>
      <c r="AO25" s="35" t="s">
        <v>14</v>
      </c>
      <c r="AP25" s="3">
        <f>SUM(AP21:AP22)-AP23</f>
        <v>45</v>
      </c>
      <c r="AQ25" s="34">
        <f>SUM(AQ21:AQ22)-AQ23</f>
        <v>45</v>
      </c>
    </row>
    <row r="26" spans="1:43" x14ac:dyDescent="0.25">
      <c r="E26" s="35" t="s">
        <v>9</v>
      </c>
      <c r="F26" s="3">
        <f>IF(F25&lt;120,120-F25,0)</f>
        <v>75</v>
      </c>
      <c r="G26" s="34">
        <f>IF(G25&lt;120,120-G25,0)</f>
        <v>75</v>
      </c>
      <c r="I26" s="35" t="s">
        <v>9</v>
      </c>
      <c r="J26" s="3">
        <f>IF(J25&lt;120,120-J25,0)</f>
        <v>75</v>
      </c>
      <c r="K26" s="34">
        <f>IF(K25&lt;120,120-K25,0)</f>
        <v>75</v>
      </c>
      <c r="M26" s="35" t="s">
        <v>9</v>
      </c>
      <c r="N26" s="3">
        <f>IF(N25&lt;120,120-N25,0)</f>
        <v>75</v>
      </c>
      <c r="O26" s="34">
        <f>IF(O25&lt;120,120-O25,0)</f>
        <v>75</v>
      </c>
      <c r="Q26" s="35" t="s">
        <v>9</v>
      </c>
      <c r="R26" s="3">
        <f>IF(R25&lt;120,120-R25,0)</f>
        <v>75</v>
      </c>
      <c r="S26" s="34">
        <f>IF(S25&lt;120,120-S25,0)</f>
        <v>75</v>
      </c>
      <c r="U26" s="35" t="s">
        <v>9</v>
      </c>
      <c r="V26" s="3">
        <f>IF(V25&lt;120,120-V25,0)</f>
        <v>75</v>
      </c>
      <c r="W26" s="34">
        <f>IF(W25&lt;120,120-W25,0)</f>
        <v>75</v>
      </c>
      <c r="Y26" s="35" t="s">
        <v>9</v>
      </c>
      <c r="Z26" s="3">
        <f>IF(Z25&lt;120,120-Z25,0)</f>
        <v>75</v>
      </c>
      <c r="AA26" s="34">
        <f>IF(AA25&lt;120,120-AA25,0)</f>
        <v>75</v>
      </c>
      <c r="AC26" s="35" t="s">
        <v>9</v>
      </c>
      <c r="AD26" s="3">
        <f>IF(AD25&lt;120,120-AD25,0)</f>
        <v>75</v>
      </c>
      <c r="AE26" s="34">
        <f>IF(AE25&lt;120,120-AE25,0)</f>
        <v>75</v>
      </c>
      <c r="AG26" s="35" t="s">
        <v>9</v>
      </c>
      <c r="AH26" s="3">
        <f>IF(AH25&lt;120,120-AH25,0)</f>
        <v>75</v>
      </c>
      <c r="AI26" s="34">
        <f>IF(AI25&lt;120,120-AI25,0)</f>
        <v>75</v>
      </c>
      <c r="AK26" s="35" t="s">
        <v>9</v>
      </c>
      <c r="AL26" s="3">
        <f>IF(AL25&lt;120,120-AL25,0)</f>
        <v>75</v>
      </c>
      <c r="AM26" s="34">
        <f>IF(AM25&lt;120,120-AM25,0)</f>
        <v>75</v>
      </c>
      <c r="AO26" s="35" t="s">
        <v>9</v>
      </c>
      <c r="AP26" s="3">
        <f>IF(AP25&lt;120,120-AP25,0)</f>
        <v>75</v>
      </c>
      <c r="AQ26" s="34">
        <f>IF(AQ25&lt;120,120-AQ25,0)</f>
        <v>75</v>
      </c>
    </row>
    <row r="27" spans="1:43" x14ac:dyDescent="0.25">
      <c r="E27" s="31"/>
      <c r="G27" s="29"/>
      <c r="I27" s="31"/>
      <c r="K27" s="29"/>
      <c r="M27" s="31"/>
      <c r="O27" s="29"/>
      <c r="Q27" s="31"/>
      <c r="S27" s="29"/>
      <c r="U27" s="31"/>
      <c r="W27" s="29"/>
      <c r="Y27" s="31"/>
      <c r="AA27" s="29"/>
      <c r="AC27" s="31"/>
      <c r="AE27" s="29"/>
      <c r="AG27" s="31"/>
      <c r="AI27" s="29"/>
      <c r="AK27" s="31"/>
      <c r="AM27" s="29"/>
      <c r="AO27" s="31"/>
      <c r="AQ27" s="29"/>
    </row>
    <row r="28" spans="1:43" x14ac:dyDescent="0.25">
      <c r="E28" s="38" t="s">
        <v>10</v>
      </c>
      <c r="F28" s="39">
        <f>SUM(F25:F26)</f>
        <v>120</v>
      </c>
      <c r="G28" s="40">
        <f>SUM(G25:G26)</f>
        <v>120</v>
      </c>
      <c r="I28" s="38" t="s">
        <v>10</v>
      </c>
      <c r="J28" s="39">
        <f>SUM(J25:J26)</f>
        <v>120</v>
      </c>
      <c r="K28" s="40">
        <f>SUM(K25:K26)</f>
        <v>120</v>
      </c>
      <c r="M28" s="38" t="s">
        <v>10</v>
      </c>
      <c r="N28" s="39">
        <f>SUM(N25:N26)</f>
        <v>120</v>
      </c>
      <c r="O28" s="40">
        <f>SUM(O25:O26)</f>
        <v>120</v>
      </c>
      <c r="Q28" s="38" t="s">
        <v>10</v>
      </c>
      <c r="R28" s="39">
        <f>SUM(R25:R26)</f>
        <v>120</v>
      </c>
      <c r="S28" s="40">
        <f>SUM(S25:S26)</f>
        <v>120</v>
      </c>
      <c r="U28" s="38" t="s">
        <v>10</v>
      </c>
      <c r="V28" s="39">
        <f>SUM(V25:V26)</f>
        <v>120</v>
      </c>
      <c r="W28" s="40">
        <f>SUM(W25:W26)</f>
        <v>120</v>
      </c>
      <c r="Y28" s="38" t="s">
        <v>10</v>
      </c>
      <c r="Z28" s="39">
        <f>SUM(Z25:Z26)</f>
        <v>120</v>
      </c>
      <c r="AA28" s="40">
        <f>SUM(AA25:AA26)</f>
        <v>120</v>
      </c>
      <c r="AC28" s="38" t="s">
        <v>10</v>
      </c>
      <c r="AD28" s="39">
        <f>SUM(AD25:AD26)</f>
        <v>120</v>
      </c>
      <c r="AE28" s="40">
        <f>SUM(AE25:AE26)</f>
        <v>120</v>
      </c>
      <c r="AG28" s="38" t="s">
        <v>10</v>
      </c>
      <c r="AH28" s="39">
        <f>SUM(AH25:AH26)</f>
        <v>120</v>
      </c>
      <c r="AI28" s="40">
        <f>SUM(AI25:AI26)</f>
        <v>120</v>
      </c>
      <c r="AK28" s="38" t="s">
        <v>10</v>
      </c>
      <c r="AL28" s="39">
        <f>SUM(AL25:AL26)</f>
        <v>120</v>
      </c>
      <c r="AM28" s="40">
        <f>SUM(AM25:AM26)</f>
        <v>120</v>
      </c>
      <c r="AO28" s="38" t="s">
        <v>10</v>
      </c>
      <c r="AP28" s="39">
        <f>SUM(AP25:AP26)</f>
        <v>120</v>
      </c>
      <c r="AQ28" s="40">
        <f>SUM(AQ25:AQ26)</f>
        <v>120</v>
      </c>
    </row>
  </sheetData>
  <mergeCells count="1">
    <mergeCell ref="A1:XF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B68F-31EF-4FAE-876A-8677CE0BCFD7}">
  <sheetPr codeName="Sheet2"/>
  <dimension ref="A1:T26"/>
  <sheetViews>
    <sheetView zoomScaleNormal="100" workbookViewId="0">
      <selection sqref="A1:XFD1"/>
    </sheetView>
  </sheetViews>
  <sheetFormatPr defaultRowHeight="15" x14ac:dyDescent="0.25"/>
  <cols>
    <col min="1" max="1" width="26.5703125" style="4" customWidth="1"/>
    <col min="2" max="3" width="15.85546875" style="3" customWidth="1"/>
    <col min="4" max="4" width="1.85546875" style="3" customWidth="1"/>
    <col min="5" max="5" width="26.5703125" style="4" customWidth="1"/>
    <col min="6" max="6" width="15.140625" bestFit="1" customWidth="1"/>
    <col min="7" max="7" width="15.5703125" bestFit="1" customWidth="1"/>
    <col min="8" max="8" width="1.85546875" customWidth="1"/>
    <col min="9" max="9" width="26.5703125" style="4" customWidth="1"/>
    <col min="10" max="10" width="15.140625" bestFit="1" customWidth="1"/>
    <col min="11" max="11" width="15.5703125" bestFit="1" customWidth="1"/>
    <col min="12" max="12" width="1.85546875" customWidth="1"/>
    <col min="13" max="13" width="26.5703125" customWidth="1"/>
    <col min="14" max="15" width="15.5703125" customWidth="1"/>
    <col min="16" max="16" width="15.140625" customWidth="1"/>
    <col min="17" max="17" width="1.85546875" customWidth="1"/>
    <col min="18" max="18" width="49.140625" bestFit="1" customWidth="1"/>
    <col min="19" max="19" width="15.5703125" bestFit="1" customWidth="1"/>
    <col min="20" max="20" width="15.85546875" bestFit="1" customWidth="1"/>
  </cols>
  <sheetData>
    <row r="1" spans="1:20" s="105" customFormat="1" ht="18.75" x14ac:dyDescent="0.3">
      <c r="A1" s="105" t="s">
        <v>5</v>
      </c>
    </row>
    <row r="2" spans="1:20" s="19" customFormat="1" ht="18.75" x14ac:dyDescent="0.3"/>
    <row r="3" spans="1:20" s="157" customFormat="1" ht="18.600000000000001" customHeight="1" x14ac:dyDescent="0.3">
      <c r="A3" s="157" t="s">
        <v>45</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44</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43</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5:C5"/>
    <mergeCell ref="E5:G5"/>
    <mergeCell ref="I5:K5"/>
    <mergeCell ref="A3:XFD3"/>
    <mergeCell ref="M5:P5"/>
  </mergeCells>
  <conditionalFormatting sqref="S17:T17">
    <cfRule type="cellIs" dxfId="98" priority="9" operator="greaterThan">
      <formula>3</formula>
    </cfRule>
  </conditionalFormatting>
  <conditionalFormatting sqref="S18:T18">
    <cfRule type="cellIs" dxfId="97" priority="2" operator="greaterThan">
      <formula>3</formula>
    </cfRule>
  </conditionalFormatting>
  <conditionalFormatting sqref="S19:T20">
    <cfRule type="cellIs" dxfId="96" priority="8" operator="greaterThan">
      <formula>3</formula>
    </cfRule>
  </conditionalFormatting>
  <conditionalFormatting sqref="S21:T21">
    <cfRule type="cellIs" dxfId="95" priority="7" operator="greaterThan">
      <formula>6</formula>
    </cfRule>
  </conditionalFormatting>
  <conditionalFormatting sqref="S22:T22">
    <cfRule type="cellIs" dxfId="94" priority="1" operator="greaterThan">
      <formula>3</formula>
    </cfRule>
  </conditionalFormatting>
  <conditionalFormatting sqref="S23:T23">
    <cfRule type="cellIs" dxfId="93" priority="5" operator="greaterThan">
      <formula>9</formula>
    </cfRule>
  </conditionalFormatting>
  <conditionalFormatting sqref="S24:T24">
    <cfRule type="cellIs" dxfId="92" priority="4" operator="greaterThan">
      <formula>6</formula>
    </cfRule>
  </conditionalFormatting>
  <conditionalFormatting sqref="S25:T25">
    <cfRule type="cellIs" dxfId="91" priority="3" operator="greaterThan">
      <formula>3</formula>
    </cfRule>
  </conditionalFormatting>
  <conditionalFormatting sqref="S26:T26">
    <cfRule type="cellIs" dxfId="90" priority="6" operator="greaterThan">
      <formula>6</formula>
    </cfRule>
  </conditionalFormatting>
  <dataValidations count="15">
    <dataValidation type="custom" allowBlank="1" showErrorMessage="1" error="Only 6 credits of GA can be double counted." sqref="S17" xr:uid="{D29C6AA8-E95E-4630-9DA6-8C6E416388DE}">
      <formula1>SUMIF(O:O,"*"&amp;R17&amp;"*",M:M)&lt;7</formula1>
    </dataValidation>
    <dataValidation type="custom" allowBlank="1" showInputMessage="1" showErrorMessage="1" error="Only 9 credits of GWS can be double counted." sqref="T23:T26" xr:uid="{5270876B-F4AD-4BC1-B242-0629F7B6F8AA}">
      <formula1>SUMIF(O:O,"GWS",N:N)&lt;10</formula1>
    </dataValidation>
    <dataValidation type="custom" allowBlank="1" showInputMessage="1" showErrorMessage="1" error="Only 6 credits of GS can be double counted." sqref="T22" xr:uid="{B8374833-2EEC-4C7B-94D9-1A5D8D29734C}">
      <formula1>SUMIF(O:O,"GS",N:N)&lt;7</formula1>
    </dataValidation>
    <dataValidation type="custom" allowBlank="1" showInputMessage="1" showErrorMessage="1" error="Only 6 credits of GQ can be double counted." sqref="T21" xr:uid="{0E3E1B79-086C-47F5-B59D-2DB07C89337C}">
      <formula1>SUMIF(O:O,"GQ",N:N)&lt;7</formula1>
    </dataValidation>
    <dataValidation type="custom" allowBlank="1" showInputMessage="1" showErrorMessage="1" error="Only 9 credits of GN can be double counted." sqref="T20" xr:uid="{01624219-C3EC-4A40-AE85-56473095EEFC}">
      <formula1>SUMIF(O:O,"GN",N:N)&lt;10</formula1>
    </dataValidation>
    <dataValidation type="custom" allowBlank="1" showInputMessage="1" showErrorMessage="1" error="Only 3 credits of GHW can be double counted." sqref="T19" xr:uid="{C9AE60E5-457F-4B87-9759-CD190DE32FFD}">
      <formula1>SUMIF(O:O,"GHW",N:N)&lt;4</formula1>
    </dataValidation>
    <dataValidation type="custom" allowBlank="1" showInputMessage="1" showErrorMessage="1" error="Only 6 credits of GH can be double counted." sqref="T18" xr:uid="{041FC482-312E-442C-85BC-49C90FAD47E5}">
      <formula1>SUMIF(O:O,"GH",N:N)&lt;7</formula1>
    </dataValidation>
    <dataValidation type="custom" allowBlank="1" showInputMessage="1" showErrorMessage="1" error="Only 6 credits of GA can double count." sqref="T17" xr:uid="{C9EF06DD-69B5-4497-B1D6-54DEB7998C83}">
      <formula1>SUMIF(O:O,"GA",N:N)&lt;7</formula1>
    </dataValidation>
    <dataValidation type="custom" allowBlank="1" showErrorMessage="1" error="Only 9 credits of GWS can be double counted." sqref="S23:S26" xr:uid="{834DA9AA-44B6-467F-BCE6-644126A49997}">
      <formula1>SUMIF(O:O,"GWS",M:M)&lt;10</formula1>
    </dataValidation>
    <dataValidation type="custom" allowBlank="1" showErrorMessage="1" error="Only 6 credits of GS can be double counted." sqref="S22" xr:uid="{820D0B18-3525-4B0B-A396-F6347CAEF092}">
      <formula1>SUMIF(O:O,"GS",M:M)&lt;7</formula1>
    </dataValidation>
    <dataValidation type="custom" allowBlank="1" showErrorMessage="1" error="Only 6 credits of GQ can be double counted." sqref="S21" xr:uid="{95E52880-F313-49E7-97F2-D0C4B5A32EAC}">
      <formula1>SUMIF(O:O,"GQ",M:M)&lt;7</formula1>
    </dataValidation>
    <dataValidation type="custom" allowBlank="1" showErrorMessage="1" error="Only 9 credits of GN can be double counted." sqref="S20" xr:uid="{86FC9C9A-B474-4830-B437-AADB4F841A62}">
      <formula1>SUMIF(O:O,"GN",M:M)&lt;10</formula1>
    </dataValidation>
    <dataValidation type="custom" allowBlank="1" showErrorMessage="1" error="Only 3 credits of GHW can be double counted." sqref="S19" xr:uid="{202A8E28-0387-44C8-9A0A-68D6307CE447}">
      <formula1>SUMIF(O:O,"GHW",M:M)&lt;4</formula1>
    </dataValidation>
    <dataValidation type="custom" allowBlank="1" showErrorMessage="1" error="Only 6 credits of GH can be double counted." sqref="S18" xr:uid="{00F0C092-FAC9-4AAC-A9D1-A86198A6032D}">
      <formula1>SUMIF(O:O,"GH",M:M)&lt;7</formula1>
    </dataValidation>
    <dataValidation type="list" allowBlank="1" showInputMessage="1" showErrorMessage="1" sqref="P7:P1048576" xr:uid="{AB4C17D8-95CE-42DB-8618-40071B6AEE48}">
      <formula1>$R$17:$R$26</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BC6F-AF23-46E3-AB4B-5BFD48DC9968}">
  <dimension ref="A1:T26"/>
  <sheetViews>
    <sheetView zoomScaleNormal="100" workbookViewId="0">
      <selection sqref="A1:XFD1"/>
    </sheetView>
  </sheetViews>
  <sheetFormatPr defaultRowHeight="15" x14ac:dyDescent="0.25"/>
  <cols>
    <col min="1" max="1" width="26.5703125" style="4" customWidth="1"/>
    <col min="2" max="3" width="15.85546875" style="3" customWidth="1"/>
    <col min="4" max="4" width="1.85546875" style="3" customWidth="1"/>
    <col min="5" max="5" width="26.5703125" style="4" customWidth="1"/>
    <col min="6" max="6" width="15.140625" bestFit="1" customWidth="1"/>
    <col min="7" max="7" width="15.5703125" bestFit="1" customWidth="1"/>
    <col min="8" max="8" width="1.85546875" customWidth="1"/>
    <col min="9" max="9" width="26.5703125" style="4" customWidth="1"/>
    <col min="10" max="10" width="15.140625" bestFit="1" customWidth="1"/>
    <col min="11" max="11" width="15.5703125" bestFit="1" customWidth="1"/>
    <col min="12" max="12" width="1.85546875" customWidth="1"/>
    <col min="13" max="13" width="26.5703125" customWidth="1"/>
    <col min="14" max="15" width="15.5703125" customWidth="1"/>
    <col min="16" max="16" width="15.140625" customWidth="1"/>
    <col min="17" max="17" width="1.85546875" customWidth="1"/>
    <col min="18" max="18" width="42.140625" bestFit="1" customWidth="1"/>
    <col min="19" max="19" width="15.5703125" bestFit="1" customWidth="1"/>
    <col min="20" max="20" width="15.8554687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32</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32</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9" priority="9" operator="greaterThan">
      <formula>3</formula>
    </cfRule>
  </conditionalFormatting>
  <conditionalFormatting sqref="S18:T18">
    <cfRule type="cellIs" dxfId="88" priority="2" operator="greaterThan">
      <formula>3</formula>
    </cfRule>
  </conditionalFormatting>
  <conditionalFormatting sqref="S19:T20">
    <cfRule type="cellIs" dxfId="87" priority="8" operator="greaterThan">
      <formula>3</formula>
    </cfRule>
  </conditionalFormatting>
  <conditionalFormatting sqref="S21:T21">
    <cfRule type="cellIs" dxfId="86" priority="7" operator="greaterThan">
      <formula>6</formula>
    </cfRule>
  </conditionalFormatting>
  <conditionalFormatting sqref="S22:T22">
    <cfRule type="cellIs" dxfId="85" priority="1" operator="greaterThan">
      <formula>3</formula>
    </cfRule>
  </conditionalFormatting>
  <conditionalFormatting sqref="S23:T23">
    <cfRule type="cellIs" dxfId="84" priority="5" operator="greaterThan">
      <formula>9</formula>
    </cfRule>
  </conditionalFormatting>
  <conditionalFormatting sqref="S24:T24">
    <cfRule type="cellIs" dxfId="83" priority="4" operator="greaterThan">
      <formula>6</formula>
    </cfRule>
  </conditionalFormatting>
  <conditionalFormatting sqref="S25:T25">
    <cfRule type="cellIs" dxfId="82" priority="3" operator="greaterThan">
      <formula>3</formula>
    </cfRule>
  </conditionalFormatting>
  <conditionalFormatting sqref="S26:T26">
    <cfRule type="cellIs" dxfId="81" priority="6" operator="greaterThan">
      <formula>6</formula>
    </cfRule>
  </conditionalFormatting>
  <dataValidations count="15">
    <dataValidation type="custom" allowBlank="1" showErrorMessage="1" error="Only 6 credits of GH can be double counted." sqref="S18" xr:uid="{B26F9101-D47C-4EB3-805B-CF5FAEA51AF9}">
      <formula1>SUMIF(O:O,"GH",M:M)&lt;7</formula1>
    </dataValidation>
    <dataValidation type="custom" allowBlank="1" showErrorMessage="1" error="Only 3 credits of GHW can be double counted." sqref="S19" xr:uid="{A4B5300B-DDC6-4672-9E81-8B703E0F3003}">
      <formula1>SUMIF(O:O,"GHW",M:M)&lt;4</formula1>
    </dataValidation>
    <dataValidation type="custom" allowBlank="1" showErrorMessage="1" error="Only 9 credits of GN can be double counted." sqref="S20" xr:uid="{DEE841B1-04E3-4A2B-B4C0-C172C7D0BBD9}">
      <formula1>SUMIF(O:O,"GN",M:M)&lt;10</formula1>
    </dataValidation>
    <dataValidation type="custom" allowBlank="1" showErrorMessage="1" error="Only 6 credits of GQ can be double counted." sqref="S21" xr:uid="{F48D4BD5-5A1C-4736-8BDA-FF747C595299}">
      <formula1>SUMIF(O:O,"GQ",M:M)&lt;7</formula1>
    </dataValidation>
    <dataValidation type="custom" allowBlank="1" showErrorMessage="1" error="Only 6 credits of GS can be double counted." sqref="S22" xr:uid="{8B9DAE5A-A89D-4BAB-8C98-CA8C9183ECA0}">
      <formula1>SUMIF(O:O,"GS",M:M)&lt;7</formula1>
    </dataValidation>
    <dataValidation type="custom" allowBlank="1" showErrorMessage="1" error="Only 9 credits of GWS can be double counted." sqref="S23:S26" xr:uid="{AE47BE6B-08A2-4A52-90E2-B70F6503AE5F}">
      <formula1>SUMIF(O:O,"GWS",M:M)&lt;10</formula1>
    </dataValidation>
    <dataValidation type="custom" allowBlank="1" showInputMessage="1" showErrorMessage="1" error="Only 6 credits of GA can double count." sqref="T17" xr:uid="{868C3BCD-0620-4895-AB30-367FCC2CDA7B}">
      <formula1>SUMIF(O:O,"GA",N:N)&lt;7</formula1>
    </dataValidation>
    <dataValidation type="custom" allowBlank="1" showInputMessage="1" showErrorMessage="1" error="Only 6 credits of GH can be double counted." sqref="T18" xr:uid="{1CB61AB0-50BD-45C1-ABD2-A09E7DFA61BC}">
      <formula1>SUMIF(O:O,"GH",N:N)&lt;7</formula1>
    </dataValidation>
    <dataValidation type="custom" allowBlank="1" showInputMessage="1" showErrorMessage="1" error="Only 3 credits of GHW can be double counted." sqref="T19" xr:uid="{737D6BF9-0E41-4A7A-9BDA-BC33AF9963D3}">
      <formula1>SUMIF(O:O,"GHW",N:N)&lt;4</formula1>
    </dataValidation>
    <dataValidation type="custom" allowBlank="1" showInputMessage="1" showErrorMessage="1" error="Only 9 credits of GN can be double counted." sqref="T20" xr:uid="{B9ABCE3F-BDF7-4D4C-8EDC-D23151C73391}">
      <formula1>SUMIF(O:O,"GN",N:N)&lt;10</formula1>
    </dataValidation>
    <dataValidation type="custom" allowBlank="1" showInputMessage="1" showErrorMessage="1" error="Only 6 credits of GQ can be double counted." sqref="T21" xr:uid="{DE6F5CAD-6FC5-4E71-A011-B1FA8D96F7DE}">
      <formula1>SUMIF(O:O,"GQ",N:N)&lt;7</formula1>
    </dataValidation>
    <dataValidation type="custom" allowBlank="1" showInputMessage="1" showErrorMessage="1" error="Only 6 credits of GS can be double counted." sqref="T22" xr:uid="{7D5C9260-B0C5-4BB2-B258-CFBDAC712446}">
      <formula1>SUMIF(O:O,"GS",N:N)&lt;7</formula1>
    </dataValidation>
    <dataValidation type="custom" allowBlank="1" showInputMessage="1" showErrorMessage="1" error="Only 9 credits of GWS can be double counted." sqref="T23:T26" xr:uid="{F52A6AD6-C163-40CA-87CC-8A79E08C6121}">
      <formula1>SUMIF(O:O,"GWS",N:N)&lt;10</formula1>
    </dataValidation>
    <dataValidation type="custom" allowBlank="1" showErrorMessage="1" error="Only 6 credits of GA can be double counted." sqref="S17" xr:uid="{27A083A7-C7F9-48DC-AAAE-1BC2AF07460B}">
      <formula1>SUMIF(O:O,"*"&amp;R17&amp;"*",M:M)&lt;7</formula1>
    </dataValidation>
    <dataValidation type="list" allowBlank="1" showInputMessage="1" showErrorMessage="1" sqref="P7:P1048576" xr:uid="{6BB62F88-4EEE-4124-A332-22EDD580BDF2}">
      <formula1>$R$17:$R$26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F73B1-9B26-40CA-80C7-C64A73BC6494}">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33</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33</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80" priority="9" operator="greaterThan">
      <formula>3</formula>
    </cfRule>
  </conditionalFormatting>
  <conditionalFormatting sqref="S18:T18">
    <cfRule type="cellIs" dxfId="79" priority="2" operator="greaterThan">
      <formula>3</formula>
    </cfRule>
  </conditionalFormatting>
  <conditionalFormatting sqref="S19:T20">
    <cfRule type="cellIs" dxfId="78" priority="8" operator="greaterThan">
      <formula>3</formula>
    </cfRule>
  </conditionalFormatting>
  <conditionalFormatting sqref="S21:T21">
    <cfRule type="cellIs" dxfId="77" priority="7" operator="greaterThan">
      <formula>6</formula>
    </cfRule>
  </conditionalFormatting>
  <conditionalFormatting sqref="S22:T22">
    <cfRule type="cellIs" dxfId="76" priority="1" operator="greaterThan">
      <formula>3</formula>
    </cfRule>
  </conditionalFormatting>
  <conditionalFormatting sqref="S23:T23">
    <cfRule type="cellIs" dxfId="75" priority="5" operator="greaterThan">
      <formula>9</formula>
    </cfRule>
  </conditionalFormatting>
  <conditionalFormatting sqref="S24:T24">
    <cfRule type="cellIs" dxfId="74" priority="4" operator="greaterThan">
      <formula>6</formula>
    </cfRule>
  </conditionalFormatting>
  <conditionalFormatting sqref="S25:T25">
    <cfRule type="cellIs" dxfId="73" priority="3" operator="greaterThan">
      <formula>3</formula>
    </cfRule>
  </conditionalFormatting>
  <conditionalFormatting sqref="S26:T26">
    <cfRule type="cellIs" dxfId="72" priority="6" operator="greaterThan">
      <formula>6</formula>
    </cfRule>
  </conditionalFormatting>
  <dataValidations count="15">
    <dataValidation type="custom" allowBlank="1" showErrorMessage="1" error="Only 6 credits of GA can be double counted." sqref="S17" xr:uid="{6AE95FED-0893-489D-9144-A9075926524C}">
      <formula1>SUMIF(O:O,"*"&amp;R17&amp;"*",M:M)&lt;7</formula1>
    </dataValidation>
    <dataValidation type="custom" allowBlank="1" showInputMessage="1" showErrorMessage="1" error="Only 9 credits of GWS can be double counted." sqref="T23:T26" xr:uid="{36ED7EAE-2436-4E4D-94ED-BB7F62874B39}">
      <formula1>SUMIF(O:O,"GWS",N:N)&lt;10</formula1>
    </dataValidation>
    <dataValidation type="custom" allowBlank="1" showInputMessage="1" showErrorMessage="1" error="Only 6 credits of GS can be double counted." sqref="T22" xr:uid="{031FDD15-0C7F-4FCB-A408-6ABC999D4999}">
      <formula1>SUMIF(O:O,"GS",N:N)&lt;7</formula1>
    </dataValidation>
    <dataValidation type="custom" allowBlank="1" showInputMessage="1" showErrorMessage="1" error="Only 6 credits of GQ can be double counted." sqref="T21" xr:uid="{391BF323-57C2-495D-A086-2C0A25B24430}">
      <formula1>SUMIF(O:O,"GQ",N:N)&lt;7</formula1>
    </dataValidation>
    <dataValidation type="custom" allowBlank="1" showInputMessage="1" showErrorMessage="1" error="Only 9 credits of GN can be double counted." sqref="T20" xr:uid="{1C2E7971-3FC4-4E51-9F42-F0CC58018058}">
      <formula1>SUMIF(O:O,"GN",N:N)&lt;10</formula1>
    </dataValidation>
    <dataValidation type="custom" allowBlank="1" showInputMessage="1" showErrorMessage="1" error="Only 3 credits of GHW can be double counted." sqref="T19" xr:uid="{81767D46-0A05-4812-A602-295B5E5137EA}">
      <formula1>SUMIF(O:O,"GHW",N:N)&lt;4</formula1>
    </dataValidation>
    <dataValidation type="custom" allowBlank="1" showInputMessage="1" showErrorMessage="1" error="Only 6 credits of GH can be double counted." sqref="T18" xr:uid="{B0221000-D7F4-4B89-B563-7BC9C581F3BE}">
      <formula1>SUMIF(O:O,"GH",N:N)&lt;7</formula1>
    </dataValidation>
    <dataValidation type="custom" allowBlank="1" showInputMessage="1" showErrorMessage="1" error="Only 6 credits of GA can double count." sqref="T17" xr:uid="{62EB9CD8-1DAB-4474-94CE-F3C68E195316}">
      <formula1>SUMIF(O:O,"GA",N:N)&lt;7</formula1>
    </dataValidation>
    <dataValidation type="custom" allowBlank="1" showErrorMessage="1" error="Only 9 credits of GWS can be double counted." sqref="S23:S26" xr:uid="{50DA601C-6E93-412D-98B5-92C1A831B360}">
      <formula1>SUMIF(O:O,"GWS",M:M)&lt;10</formula1>
    </dataValidation>
    <dataValidation type="custom" allowBlank="1" showErrorMessage="1" error="Only 6 credits of GS can be double counted." sqref="S22" xr:uid="{4E44A0D8-D08D-4AC8-89B2-C0E91FB8FB66}">
      <formula1>SUMIF(O:O,"GS",M:M)&lt;7</formula1>
    </dataValidation>
    <dataValidation type="custom" allowBlank="1" showErrorMessage="1" error="Only 6 credits of GQ can be double counted." sqref="S21" xr:uid="{AFC6C25A-1C21-4DD2-8DDF-ED8DFA956FE3}">
      <formula1>SUMIF(O:O,"GQ",M:M)&lt;7</formula1>
    </dataValidation>
    <dataValidation type="custom" allowBlank="1" showErrorMessage="1" error="Only 9 credits of GN can be double counted." sqref="S20" xr:uid="{9B7B858F-B397-400A-AD9C-BE165890BF5E}">
      <formula1>SUMIF(O:O,"GN",M:M)&lt;10</formula1>
    </dataValidation>
    <dataValidation type="custom" allowBlank="1" showErrorMessage="1" error="Only 3 credits of GHW can be double counted." sqref="S19" xr:uid="{A17F19BF-B386-4ECB-97EF-794469F6BB4B}">
      <formula1>SUMIF(O:O,"GHW",M:M)&lt;4</formula1>
    </dataValidation>
    <dataValidation type="custom" allowBlank="1" showErrorMessage="1" error="Only 6 credits of GH can be double counted." sqref="S18" xr:uid="{54C4B5FB-B65D-4240-B3D9-D3207B51BB6B}">
      <formula1>SUMIF(O:O,"GH",M:M)&lt;7</formula1>
    </dataValidation>
    <dataValidation type="list" allowBlank="1" showInputMessage="1" showErrorMessage="1" sqref="P7:P1048576" xr:uid="{8F98FBFC-D6CE-48E0-A441-5113C7BA7C0A}">
      <formula1>$R$17:$R$26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B501-E1CD-4F9C-9E25-0528893DEF70}">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34</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34</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71" priority="9" operator="greaterThan">
      <formula>3</formula>
    </cfRule>
  </conditionalFormatting>
  <conditionalFormatting sqref="S18:T18">
    <cfRule type="cellIs" dxfId="70" priority="2" operator="greaterThan">
      <formula>3</formula>
    </cfRule>
  </conditionalFormatting>
  <conditionalFormatting sqref="S19:T20">
    <cfRule type="cellIs" dxfId="69" priority="8" operator="greaterThan">
      <formula>3</formula>
    </cfRule>
  </conditionalFormatting>
  <conditionalFormatting sqref="S21:T21">
    <cfRule type="cellIs" dxfId="68" priority="7" operator="greaterThan">
      <formula>6</formula>
    </cfRule>
  </conditionalFormatting>
  <conditionalFormatting sqref="S22:T22">
    <cfRule type="cellIs" dxfId="67" priority="1" operator="greaterThan">
      <formula>3</formula>
    </cfRule>
  </conditionalFormatting>
  <conditionalFormatting sqref="S23:T23">
    <cfRule type="cellIs" dxfId="66" priority="5" operator="greaterThan">
      <formula>9</formula>
    </cfRule>
  </conditionalFormatting>
  <conditionalFormatting sqref="S24:T24">
    <cfRule type="cellIs" dxfId="65" priority="4" operator="greaterThan">
      <formula>6</formula>
    </cfRule>
  </conditionalFormatting>
  <conditionalFormatting sqref="S25:T25">
    <cfRule type="cellIs" dxfId="64" priority="3" operator="greaterThan">
      <formula>3</formula>
    </cfRule>
  </conditionalFormatting>
  <conditionalFormatting sqref="S26:T26">
    <cfRule type="cellIs" dxfId="63" priority="6" operator="greaterThan">
      <formula>6</formula>
    </cfRule>
  </conditionalFormatting>
  <dataValidations count="15">
    <dataValidation type="custom" allowBlank="1" showErrorMessage="1" error="Only 6 credits of GA can be double counted." sqref="S17" xr:uid="{23DE74A0-8F14-4AE8-A3AF-9E2AFEFC5F36}">
      <formula1>SUMIF(O:O,"*"&amp;R17&amp;"*",M:M)&lt;7</formula1>
    </dataValidation>
    <dataValidation type="custom" allowBlank="1" showInputMessage="1" showErrorMessage="1" error="Only 9 credits of GWS can be double counted." sqref="T23:T26" xr:uid="{637ADCAA-E4D1-43A9-9008-1D8460401825}">
      <formula1>SUMIF(O:O,"GWS",N:N)&lt;10</formula1>
    </dataValidation>
    <dataValidation type="custom" allowBlank="1" showInputMessage="1" showErrorMessage="1" error="Only 6 credits of GS can be double counted." sqref="T22" xr:uid="{2C7D5AA3-E864-4F13-8E79-B36446677FFC}">
      <formula1>SUMIF(O:O,"GS",N:N)&lt;7</formula1>
    </dataValidation>
    <dataValidation type="custom" allowBlank="1" showInputMessage="1" showErrorMessage="1" error="Only 6 credits of GQ can be double counted." sqref="T21" xr:uid="{79A4DCD2-AFDB-413F-A6B9-0F42EFEF2C72}">
      <formula1>SUMIF(O:O,"GQ",N:N)&lt;7</formula1>
    </dataValidation>
    <dataValidation type="custom" allowBlank="1" showInputMessage="1" showErrorMessage="1" error="Only 9 credits of GN can be double counted." sqref="T20" xr:uid="{EC590CEE-D91D-489F-9D79-ED6F91B9D6D6}">
      <formula1>SUMIF(O:O,"GN",N:N)&lt;10</formula1>
    </dataValidation>
    <dataValidation type="custom" allowBlank="1" showInputMessage="1" showErrorMessage="1" error="Only 3 credits of GHW can be double counted." sqref="T19" xr:uid="{367CFA8B-3937-45E3-8926-D843182458D2}">
      <formula1>SUMIF(O:O,"GHW",N:N)&lt;4</formula1>
    </dataValidation>
    <dataValidation type="custom" allowBlank="1" showInputMessage="1" showErrorMessage="1" error="Only 6 credits of GH can be double counted." sqref="T18" xr:uid="{FA129E06-B8D6-46EA-A771-0D2063CF93F8}">
      <formula1>SUMIF(O:O,"GH",N:N)&lt;7</formula1>
    </dataValidation>
    <dataValidation type="custom" allowBlank="1" showInputMessage="1" showErrorMessage="1" error="Only 6 credits of GA can double count." sqref="T17" xr:uid="{7FDC68D9-C1E7-496D-8BD2-B4605DD139BC}">
      <formula1>SUMIF(O:O,"GA",N:N)&lt;7</formula1>
    </dataValidation>
    <dataValidation type="custom" allowBlank="1" showErrorMessage="1" error="Only 9 credits of GWS can be double counted." sqref="S23:S26" xr:uid="{E3DAEF1C-6371-4AE7-8FEF-9DF9EC34C52E}">
      <formula1>SUMIF(O:O,"GWS",M:M)&lt;10</formula1>
    </dataValidation>
    <dataValidation type="custom" allowBlank="1" showErrorMessage="1" error="Only 6 credits of GS can be double counted." sqref="S22" xr:uid="{8979AA7E-8A38-4B9D-8BF0-F42456800176}">
      <formula1>SUMIF(O:O,"GS",M:M)&lt;7</formula1>
    </dataValidation>
    <dataValidation type="custom" allowBlank="1" showErrorMessage="1" error="Only 6 credits of GQ can be double counted." sqref="S21" xr:uid="{349367B1-1FFF-4705-B287-72C858EF49D1}">
      <formula1>SUMIF(O:O,"GQ",M:M)&lt;7</formula1>
    </dataValidation>
    <dataValidation type="custom" allowBlank="1" showErrorMessage="1" error="Only 9 credits of GN can be double counted." sqref="S20" xr:uid="{4A55A5FB-12FD-408D-9DF8-78C908B58A26}">
      <formula1>SUMIF(O:O,"GN",M:M)&lt;10</formula1>
    </dataValidation>
    <dataValidation type="custom" allowBlank="1" showErrorMessage="1" error="Only 3 credits of GHW can be double counted." sqref="S19" xr:uid="{92343D16-0C5F-4AAD-863F-85121505D9A5}">
      <formula1>SUMIF(O:O,"GHW",M:M)&lt;4</formula1>
    </dataValidation>
    <dataValidation type="custom" allowBlank="1" showErrorMessage="1" error="Only 6 credits of GH can be double counted." sqref="S18" xr:uid="{EE3F9997-ED85-4261-9A1E-933CF6C29123}">
      <formula1>SUMIF(O:O,"GH",M:M)&lt;7</formula1>
    </dataValidation>
    <dataValidation type="list" allowBlank="1" showInputMessage="1" showErrorMessage="1" sqref="P7:P1048576" xr:uid="{3342668B-E0B8-41D4-8A7E-4404ABB7BB56}">
      <formula1>$R$17:$R$26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2D9E4-2FDE-4EAD-B391-62EAC7B22210}">
  <dimension ref="A1:T26"/>
  <sheetViews>
    <sheetView zoomScaleNormal="100" workbookViewId="0">
      <selection sqref="A1:XFD1"/>
    </sheetView>
  </sheetViews>
  <sheetFormatPr defaultRowHeight="15" x14ac:dyDescent="0.25"/>
  <cols>
    <col min="1" max="1" width="26.5703125" style="4" customWidth="1"/>
    <col min="2" max="2" width="21" style="3" bestFit="1" customWidth="1"/>
    <col min="3" max="3" width="21.42578125" style="3" bestFit="1" customWidth="1"/>
    <col min="4" max="4" width="1.85546875" style="3" customWidth="1"/>
    <col min="5" max="5" width="26.5703125" style="4" customWidth="1"/>
    <col min="6" max="6" width="21" bestFit="1" customWidth="1"/>
    <col min="7" max="7" width="21.42578125" bestFit="1" customWidth="1"/>
    <col min="8" max="8" width="1.85546875" customWidth="1"/>
    <col min="9" max="9" width="26.5703125" style="4" customWidth="1"/>
    <col min="10" max="10" width="21" bestFit="1" customWidth="1"/>
    <col min="11" max="11" width="21.42578125" bestFit="1" customWidth="1"/>
    <col min="12" max="12" width="1.85546875" customWidth="1"/>
    <col min="13" max="13" width="26.5703125" customWidth="1"/>
    <col min="14" max="14" width="21" bestFit="1" customWidth="1"/>
    <col min="15" max="15" width="21.42578125" bestFit="1" customWidth="1"/>
    <col min="16" max="16" width="15.140625" customWidth="1"/>
    <col min="17" max="17" width="1.85546875" customWidth="1"/>
    <col min="18" max="18" width="46.42578125" bestFit="1" customWidth="1"/>
    <col min="19" max="19" width="21" bestFit="1" customWidth="1"/>
    <col min="20" max="20" width="21.42578125" bestFit="1" customWidth="1"/>
  </cols>
  <sheetData>
    <row r="1" spans="1:20" s="105" customFormat="1" ht="18.75" x14ac:dyDescent="0.3">
      <c r="A1" s="105" t="s">
        <v>21</v>
      </c>
    </row>
    <row r="2" spans="1:20" s="19" customFormat="1" ht="18.75" x14ac:dyDescent="0.3"/>
    <row r="3" spans="1:20" s="157" customFormat="1" ht="18.600000000000001" customHeight="1" x14ac:dyDescent="0.3">
      <c r="A3" s="157" t="s">
        <v>35</v>
      </c>
    </row>
    <row r="4" spans="1:20" ht="15.75" thickBot="1" x14ac:dyDescent="0.3"/>
    <row r="5" spans="1:20" ht="15.6" customHeight="1" x14ac:dyDescent="0.25">
      <c r="A5" s="154" t="s">
        <v>2</v>
      </c>
      <c r="B5" s="155"/>
      <c r="C5" s="156"/>
      <c r="E5" s="154" t="s">
        <v>3</v>
      </c>
      <c r="F5" s="155"/>
      <c r="G5" s="156"/>
      <c r="I5" s="154" t="s">
        <v>4</v>
      </c>
      <c r="J5" s="155"/>
      <c r="K5" s="156"/>
      <c r="L5" s="17"/>
      <c r="M5" s="154" t="s">
        <v>12</v>
      </c>
      <c r="N5" s="155"/>
      <c r="O5" s="155"/>
      <c r="P5" s="156"/>
      <c r="R5" s="5" t="s">
        <v>35</v>
      </c>
      <c r="S5" s="6"/>
      <c r="T5" s="7"/>
    </row>
    <row r="6" spans="1:20" x14ac:dyDescent="0.25">
      <c r="A6" s="8" t="s">
        <v>11</v>
      </c>
      <c r="B6" s="1" t="s">
        <v>0</v>
      </c>
      <c r="C6" s="1" t="s">
        <v>1</v>
      </c>
      <c r="E6" s="8" t="s">
        <v>118</v>
      </c>
      <c r="F6" s="1" t="s">
        <v>0</v>
      </c>
      <c r="G6" s="1" t="s">
        <v>1</v>
      </c>
      <c r="H6" s="3"/>
      <c r="I6" s="8" t="s">
        <v>118</v>
      </c>
      <c r="J6" s="1" t="s">
        <v>0</v>
      </c>
      <c r="K6" s="1" t="s">
        <v>1</v>
      </c>
      <c r="L6" s="1"/>
      <c r="M6" s="1" t="s">
        <v>117</v>
      </c>
      <c r="N6" s="1" t="s">
        <v>0</v>
      </c>
      <c r="O6" s="1" t="s">
        <v>1</v>
      </c>
      <c r="P6" s="1" t="s">
        <v>42</v>
      </c>
      <c r="R6" s="9"/>
      <c r="S6" s="1" t="s">
        <v>0</v>
      </c>
      <c r="T6" s="10" t="s">
        <v>1</v>
      </c>
    </row>
    <row r="7" spans="1:20" x14ac:dyDescent="0.25">
      <c r="D7" s="16"/>
      <c r="F7" s="3"/>
      <c r="R7" s="11" t="s">
        <v>2</v>
      </c>
      <c r="S7" s="3">
        <f>SUM(B:B)</f>
        <v>0</v>
      </c>
      <c r="T7" s="12">
        <f>SUM(C:C)</f>
        <v>0</v>
      </c>
    </row>
    <row r="8" spans="1:20" x14ac:dyDescent="0.25">
      <c r="D8" s="16"/>
      <c r="F8" s="3"/>
      <c r="R8" s="11" t="s">
        <v>3</v>
      </c>
      <c r="S8" s="3">
        <f>SUM(F:F)</f>
        <v>0</v>
      </c>
      <c r="T8" s="13">
        <f>SUM(G:G)</f>
        <v>0</v>
      </c>
    </row>
    <row r="9" spans="1:20" x14ac:dyDescent="0.25">
      <c r="D9" s="16"/>
      <c r="F9" s="3"/>
      <c r="R9" s="11" t="s">
        <v>4</v>
      </c>
      <c r="S9" s="3">
        <f>SUM(J:J)</f>
        <v>0</v>
      </c>
      <c r="T9" s="13">
        <f>SUM(K:K)</f>
        <v>0</v>
      </c>
    </row>
    <row r="10" spans="1:20" x14ac:dyDescent="0.25">
      <c r="D10" s="16"/>
      <c r="F10" s="3"/>
      <c r="R10" s="11"/>
      <c r="S10" s="3"/>
      <c r="T10" s="13"/>
    </row>
    <row r="11" spans="1:20" x14ac:dyDescent="0.25">
      <c r="D11" s="16"/>
      <c r="F11" s="3"/>
      <c r="R11" s="11" t="s">
        <v>22</v>
      </c>
      <c r="S11" s="3">
        <f>SUM(S7:S9)</f>
        <v>0</v>
      </c>
      <c r="T11" s="12">
        <f>SUM(T7:T9)</f>
        <v>0</v>
      </c>
    </row>
    <row r="12" spans="1:20" x14ac:dyDescent="0.25">
      <c r="D12" s="16"/>
      <c r="F12" s="3"/>
      <c r="R12" s="11"/>
      <c r="S12" s="3"/>
      <c r="T12" s="13"/>
    </row>
    <row r="13" spans="1:20" ht="15.75" thickBot="1" x14ac:dyDescent="0.3">
      <c r="D13" s="16"/>
      <c r="F13" s="3"/>
      <c r="R13" s="23" t="s">
        <v>13</v>
      </c>
      <c r="S13" s="42">
        <f>-SUM(N:N)</f>
        <v>0</v>
      </c>
      <c r="T13" s="43">
        <f>-SUM(O:O)</f>
        <v>0</v>
      </c>
    </row>
    <row r="14" spans="1:20" ht="15.75" thickBot="1" x14ac:dyDescent="0.3">
      <c r="D14" s="16"/>
      <c r="F14" s="3"/>
      <c r="R14" s="3"/>
    </row>
    <row r="15" spans="1:20" ht="15.75" x14ac:dyDescent="0.25">
      <c r="D15" s="16"/>
      <c r="F15" s="3"/>
      <c r="R15" s="66" t="s">
        <v>46</v>
      </c>
      <c r="S15" s="67"/>
      <c r="T15" s="68"/>
    </row>
    <row r="16" spans="1:20" x14ac:dyDescent="0.25">
      <c r="D16" s="16"/>
      <c r="F16" s="3"/>
      <c r="R16" s="73"/>
      <c r="S16" s="46" t="s">
        <v>0</v>
      </c>
      <c r="T16" s="69" t="s">
        <v>1</v>
      </c>
    </row>
    <row r="17" spans="4:20" x14ac:dyDescent="0.25">
      <c r="D17" s="16"/>
      <c r="F17" s="3"/>
      <c r="R17" s="73" t="s">
        <v>191</v>
      </c>
      <c r="S17">
        <f>SUMIF(P:P,"Knowledge Domain: GA (single domain)",N:N)</f>
        <v>0</v>
      </c>
      <c r="T17" s="70">
        <f>SUMIF(P:P,"Knowledge Domain: GA (single domain)",O:O)</f>
        <v>0</v>
      </c>
    </row>
    <row r="18" spans="4:20" x14ac:dyDescent="0.25">
      <c r="D18" s="16"/>
      <c r="F18" s="3"/>
      <c r="R18" s="73" t="s">
        <v>192</v>
      </c>
      <c r="S18">
        <f>SUMIF(P:P,"Knowledge Domain: GH (single domain)",N:N)</f>
        <v>0</v>
      </c>
      <c r="T18" s="70">
        <f>SUMIF(P:P,"Knowledge Domain: GH (single domain)",O:O)</f>
        <v>0</v>
      </c>
    </row>
    <row r="19" spans="4:20" x14ac:dyDescent="0.25">
      <c r="D19" s="16"/>
      <c r="F19" s="3"/>
      <c r="R19" s="73" t="s">
        <v>193</v>
      </c>
      <c r="S19">
        <f>SUMIF(P:P,"Knowledge Domain: GHW (single domain)",N:N)</f>
        <v>0</v>
      </c>
      <c r="T19" s="70">
        <f>SUMIF(P:P,"Knowledge Domain: GHW (single domain)",O:O)</f>
        <v>0</v>
      </c>
    </row>
    <row r="20" spans="4:20" x14ac:dyDescent="0.25">
      <c r="D20" s="16"/>
      <c r="F20" s="3"/>
      <c r="R20" s="73" t="s">
        <v>194</v>
      </c>
      <c r="S20">
        <f>SUMIF(P:P,"Knowledge Domain: GN (single domain)",N:N)</f>
        <v>0</v>
      </c>
      <c r="T20" s="70">
        <f>SUMIF(P:P,"Knowledge Domain: GN (single domain)",O:O)</f>
        <v>0</v>
      </c>
    </row>
    <row r="21" spans="4:20" x14ac:dyDescent="0.25">
      <c r="D21" s="16"/>
      <c r="F21" s="3"/>
      <c r="R21" s="73" t="s">
        <v>195</v>
      </c>
      <c r="S21">
        <f>SUMIF(P:P,"Foundations: GQ (single domain)",N:N)</f>
        <v>0</v>
      </c>
      <c r="T21" s="70">
        <f>SUMIF(P:P,"Foundations: GQ (single domain)",O:O)</f>
        <v>0</v>
      </c>
    </row>
    <row r="22" spans="4:20" x14ac:dyDescent="0.25">
      <c r="R22" s="73" t="s">
        <v>196</v>
      </c>
      <c r="S22">
        <f>SUMIF(P:P,"Knowledge Domain: GS (single domain)",N:N)</f>
        <v>0</v>
      </c>
      <c r="T22" s="70">
        <f>SUMIF(P:P,"Knowledge Domain: GS (single domain)",O:O)</f>
        <v>0</v>
      </c>
    </row>
    <row r="23" spans="4:20" x14ac:dyDescent="0.25">
      <c r="R23" s="73" t="s">
        <v>197</v>
      </c>
      <c r="S23">
        <f>SUMIF(P:P,"Foundations: GWS (single domain)",N:N)</f>
        <v>0</v>
      </c>
      <c r="T23" s="70">
        <f>SUMIF(P:P,"Foundations: GWS (single domain)",O:O)</f>
        <v>0</v>
      </c>
    </row>
    <row r="24" spans="4:20" x14ac:dyDescent="0.25">
      <c r="R24" s="73" t="s">
        <v>198</v>
      </c>
      <c r="S24">
        <f>SUMIF(P:P,"Integrative Studies: INTER-D",N:N)</f>
        <v>0</v>
      </c>
      <c r="T24" s="70">
        <f>SUMIF(P:P,"Integrative Studies: INTER-D",O:O)</f>
        <v>0</v>
      </c>
    </row>
    <row r="25" spans="4:20" x14ac:dyDescent="0.25">
      <c r="R25" s="73" t="s">
        <v>199</v>
      </c>
      <c r="S25">
        <f>SUMIF(P:P,"Exploration: GN (single domain or inter-domain)",N:N)</f>
        <v>0</v>
      </c>
      <c r="T25" s="70">
        <f>SUMIF(P:P,"Exploration: GN (single domain or inter-domain)",O:O)</f>
        <v>0</v>
      </c>
    </row>
    <row r="26" spans="4:20" ht="15.75" thickBot="1" x14ac:dyDescent="0.3">
      <c r="R26" s="74" t="s">
        <v>200</v>
      </c>
      <c r="S26" s="71">
        <f>SUMIF(P:P,"Exploration: GA, GH, GN, GS, or INTER-D",N:N)</f>
        <v>0</v>
      </c>
      <c r="T26" s="72">
        <f>SUMIF(P:P,"Exploration: GA, GH, GN, GS, or INTER-D",O:O)</f>
        <v>0</v>
      </c>
    </row>
  </sheetData>
  <mergeCells count="6">
    <mergeCell ref="A1:XFD1"/>
    <mergeCell ref="A3:XFD3"/>
    <mergeCell ref="A5:C5"/>
    <mergeCell ref="E5:G5"/>
    <mergeCell ref="I5:K5"/>
    <mergeCell ref="M5:P5"/>
  </mergeCells>
  <conditionalFormatting sqref="S17:T17">
    <cfRule type="cellIs" dxfId="62" priority="9" operator="greaterThan">
      <formula>3</formula>
    </cfRule>
  </conditionalFormatting>
  <conditionalFormatting sqref="S18:T18">
    <cfRule type="cellIs" dxfId="61" priority="2" operator="greaterThan">
      <formula>3</formula>
    </cfRule>
  </conditionalFormatting>
  <conditionalFormatting sqref="S19:T20">
    <cfRule type="cellIs" dxfId="60" priority="8" operator="greaterThan">
      <formula>3</formula>
    </cfRule>
  </conditionalFormatting>
  <conditionalFormatting sqref="S21:T21">
    <cfRule type="cellIs" dxfId="59" priority="7" operator="greaterThan">
      <formula>6</formula>
    </cfRule>
  </conditionalFormatting>
  <conditionalFormatting sqref="S22:T22">
    <cfRule type="cellIs" dxfId="58" priority="1" operator="greaterThan">
      <formula>3</formula>
    </cfRule>
  </conditionalFormatting>
  <conditionalFormatting sqref="S23:T23">
    <cfRule type="cellIs" dxfId="57" priority="5" operator="greaterThan">
      <formula>9</formula>
    </cfRule>
  </conditionalFormatting>
  <conditionalFormatting sqref="S24:T24">
    <cfRule type="cellIs" dxfId="56" priority="4" operator="greaterThan">
      <formula>6</formula>
    </cfRule>
  </conditionalFormatting>
  <conditionalFormatting sqref="S25:T25">
    <cfRule type="cellIs" dxfId="55" priority="3" operator="greaterThan">
      <formula>3</formula>
    </cfRule>
  </conditionalFormatting>
  <conditionalFormatting sqref="S26:T26">
    <cfRule type="cellIs" dxfId="54" priority="6" operator="greaterThan">
      <formula>6</formula>
    </cfRule>
  </conditionalFormatting>
  <dataValidations count="15">
    <dataValidation type="custom" allowBlank="1" showErrorMessage="1" error="Only 6 credits of GA can be double counted." sqref="S17" xr:uid="{FC591BE6-5466-49D0-A33B-E11BDD0744EA}">
      <formula1>SUMIF(O:O,"*"&amp;R17&amp;"*",M:M)&lt;7</formula1>
    </dataValidation>
    <dataValidation type="custom" allowBlank="1" showInputMessage="1" showErrorMessage="1" error="Only 9 credits of GWS can be double counted." sqref="T23:T26" xr:uid="{D5C0A119-5634-4AB8-8E21-4C37455E0528}">
      <formula1>SUMIF(O:O,"GWS",N:N)&lt;10</formula1>
    </dataValidation>
    <dataValidation type="custom" allowBlank="1" showInputMessage="1" showErrorMessage="1" error="Only 6 credits of GS can be double counted." sqref="T22" xr:uid="{EDE038D8-D0BC-4405-9DD9-8CBC7E4A5F41}">
      <formula1>SUMIF(O:O,"GS",N:N)&lt;7</formula1>
    </dataValidation>
    <dataValidation type="custom" allowBlank="1" showInputMessage="1" showErrorMessage="1" error="Only 6 credits of GQ can be double counted." sqref="T21" xr:uid="{B761D003-B8FC-4615-9B78-E3C7B09F3C95}">
      <formula1>SUMIF(O:O,"GQ",N:N)&lt;7</formula1>
    </dataValidation>
    <dataValidation type="custom" allowBlank="1" showInputMessage="1" showErrorMessage="1" error="Only 9 credits of GN can be double counted." sqref="T20" xr:uid="{59D0FCCA-65D8-4FD7-A883-CB1167CFD889}">
      <formula1>SUMIF(O:O,"GN",N:N)&lt;10</formula1>
    </dataValidation>
    <dataValidation type="custom" allowBlank="1" showInputMessage="1" showErrorMessage="1" error="Only 3 credits of GHW can be double counted." sqref="T19" xr:uid="{38DD7523-7E49-4220-A01E-A4692EFE6881}">
      <formula1>SUMIF(O:O,"GHW",N:N)&lt;4</formula1>
    </dataValidation>
    <dataValidation type="custom" allowBlank="1" showInputMessage="1" showErrorMessage="1" error="Only 6 credits of GH can be double counted." sqref="T18" xr:uid="{FEA3377A-329F-4169-8B2B-94A4C6BFC11D}">
      <formula1>SUMIF(O:O,"GH",N:N)&lt;7</formula1>
    </dataValidation>
    <dataValidation type="custom" allowBlank="1" showInputMessage="1" showErrorMessage="1" error="Only 6 credits of GA can double count." sqref="T17" xr:uid="{3872F748-C201-4E6B-B28C-DAFB81FEB431}">
      <formula1>SUMIF(O:O,"GA",N:N)&lt;7</formula1>
    </dataValidation>
    <dataValidation type="custom" allowBlank="1" showErrorMessage="1" error="Only 9 credits of GWS can be double counted." sqref="S23:S26" xr:uid="{AF9E1C28-DBCD-4C9A-AE53-94B0E9C3F317}">
      <formula1>SUMIF(O:O,"GWS",M:M)&lt;10</formula1>
    </dataValidation>
    <dataValidation type="custom" allowBlank="1" showErrorMessage="1" error="Only 6 credits of GS can be double counted." sqref="S22" xr:uid="{A756AA88-16B9-4431-84FE-EC70A4A12D83}">
      <formula1>SUMIF(O:O,"GS",M:M)&lt;7</formula1>
    </dataValidation>
    <dataValidation type="custom" allowBlank="1" showErrorMessage="1" error="Only 6 credits of GQ can be double counted." sqref="S21" xr:uid="{459FEA7E-86E7-412D-A57F-C6EDD72A9BEC}">
      <formula1>SUMIF(O:O,"GQ",M:M)&lt;7</formula1>
    </dataValidation>
    <dataValidation type="custom" allowBlank="1" showErrorMessage="1" error="Only 9 credits of GN can be double counted." sqref="S20" xr:uid="{7F6EC823-68D6-4088-A872-BD1F07062B91}">
      <formula1>SUMIF(O:O,"GN",M:M)&lt;10</formula1>
    </dataValidation>
    <dataValidation type="custom" allowBlank="1" showErrorMessage="1" error="Only 3 credits of GHW can be double counted." sqref="S19" xr:uid="{ADA55419-63C5-4165-9A79-5FFCFE893D7F}">
      <formula1>SUMIF(O:O,"GHW",M:M)&lt;4</formula1>
    </dataValidation>
    <dataValidation type="custom" allowBlank="1" showErrorMessage="1" error="Only 6 credits of GH can be double counted." sqref="S18" xr:uid="{2D5C1196-84F8-4B8D-9AAB-195A997EE2E9}">
      <formula1>SUMIF(O:O,"GH",M:M)&lt;7</formula1>
    </dataValidation>
    <dataValidation type="list" allowBlank="1" showInputMessage="1" showErrorMessage="1" sqref="P7:P1048576" xr:uid="{304B85CB-A1D5-43D9-97EA-2B0B9E17FBB0}">
      <formula1>$R$17:$R$26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Worksheet Instructions</vt:lpstr>
      <vt:lpstr>Glossary</vt:lpstr>
      <vt:lpstr>Degree Requirements Components</vt:lpstr>
      <vt:lpstr>BS with Options - Credit Totals</vt:lpstr>
      <vt:lpstr>Common Requirements - Courses</vt:lpstr>
      <vt:lpstr>Option 1 - Courses</vt:lpstr>
      <vt:lpstr>Option 2 - Courses</vt:lpstr>
      <vt:lpstr>Option 3 - Courses</vt:lpstr>
      <vt:lpstr>Option 4 - Courses</vt:lpstr>
      <vt:lpstr>Option 5 - Courses</vt:lpstr>
      <vt:lpstr>Option 6 - Courses</vt:lpstr>
      <vt:lpstr>Option 7 - Courses</vt:lpstr>
      <vt:lpstr>Option 8 - Courses</vt:lpstr>
      <vt:lpstr>Option 9 - Courses</vt:lpstr>
      <vt:lpstr>Option 10 - 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Morrison</dc:creator>
  <cp:lastModifiedBy>Morrison, Anna</cp:lastModifiedBy>
  <dcterms:created xsi:type="dcterms:W3CDTF">2021-03-29T19:56:34Z</dcterms:created>
  <dcterms:modified xsi:type="dcterms:W3CDTF">2024-04-09T20:20:53Z</dcterms:modified>
</cp:coreProperties>
</file>